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94" activeTab="13"/>
  </bookViews>
  <sheets>
    <sheet name="Bia (3)" sheetId="1" r:id="rId1"/>
    <sheet name="Bia" sheetId="2" r:id="rId2"/>
    <sheet name="BM1" sheetId="3" r:id="rId3"/>
    <sheet name="PL2" sheetId="4" state="hidden" r:id="rId4"/>
    <sheet name="BM2" sheetId="5" r:id="rId5"/>
    <sheet name="BM3" sheetId="6" r:id="rId6"/>
    <sheet name="BM4" sheetId="7" r:id="rId7"/>
    <sheet name="BM5" sheetId="8" r:id="rId8"/>
    <sheet name="BM6" sheetId="9" r:id="rId9"/>
    <sheet name="BM7" sheetId="10" r:id="rId10"/>
    <sheet name="BM8" sheetId="11" r:id="rId11"/>
    <sheet name="BM9" sheetId="12" r:id="rId12"/>
    <sheet name="BieunayKhongin" sheetId="13" state="hidden" r:id="rId13"/>
    <sheet name="BM10" sheetId="14" r:id="rId14"/>
    <sheet name="Khongin" sheetId="15" state="hidden" r:id="rId15"/>
    <sheet name="BM11" sheetId="16" r:id="rId16"/>
    <sheet name="BM12" sheetId="17" r:id="rId17"/>
    <sheet name="BM13" sheetId="18" r:id="rId18"/>
    <sheet name="PL17CCTT(khongin)" sheetId="19" state="hidden" r:id="rId19"/>
    <sheet name="Sheet3" sheetId="20" state="hidden" r:id="rId20"/>
    <sheet name="Pl14" sheetId="21" state="hidden" r:id="rId21"/>
    <sheet name="Sheet1" sheetId="22" state="hidden" r:id="rId22"/>
    <sheet name="Sheet2" sheetId="23" state="hidden" r:id="rId23"/>
    <sheet name="BM14" sheetId="24" r:id="rId24"/>
    <sheet name="BM15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0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CLVC3">0.1</definedName>
    <definedName name="DataFilter" localSheetId="0">[1]!DataFilter</definedName>
    <definedName name="DataFilter" localSheetId="12">[1]!DataFilter</definedName>
    <definedName name="DataFilter" localSheetId="13">[1]!DataFilter</definedName>
    <definedName name="DataFilter" localSheetId="14">[1]!DataFilter</definedName>
    <definedName name="DataFilter">[1]!DataFilter</definedName>
    <definedName name="DataSort" localSheetId="0">[1]!DataSort</definedName>
    <definedName name="DataSort" localSheetId="12">[1]!DataSort</definedName>
    <definedName name="DataSort" localSheetId="13">[1]!DataSort</definedName>
    <definedName name="DataSort" localSheetId="14">[1]!DataSort</definedName>
    <definedName name="DataSort">[1]!DataSort</definedName>
    <definedName name="GoBack" localSheetId="0">[1]!GoBack</definedName>
    <definedName name="GoBack" localSheetId="12">[1]!GoBack</definedName>
    <definedName name="GoBack" localSheetId="13">[1]!GoBack</definedName>
    <definedName name="GoBack" localSheetId="14">[1]!GoBack</definedName>
    <definedName name="GoBack">[1]!GoBack</definedName>
    <definedName name="h" localSheetId="0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0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hidden="1">{"'Sheet1'!$L$16"}</definedName>
    <definedName name="_xlnm.Print_Area" localSheetId="0">'Bia (3)'!$A$1:$N$16</definedName>
    <definedName name="_xlnm.Print_Area" localSheetId="12">'BieunayKhongin'!$A$1:$O$52</definedName>
    <definedName name="_xlnm.Print_Area" localSheetId="2">'BM1'!$A$1:$K$63</definedName>
    <definedName name="_xlnm.Print_Area" localSheetId="13">'BM10'!$A$1:$J$59</definedName>
    <definedName name="_xlnm.Print_Area" localSheetId="15">'BM11'!$A$1:$K$24</definedName>
    <definedName name="_xlnm.Print_Area" localSheetId="16">'BM12'!$A$1:$K$16</definedName>
    <definedName name="_xlnm.Print_Area" localSheetId="17">'BM13'!$A$1:$K$13</definedName>
    <definedName name="_xlnm.Print_Area" localSheetId="23">'BM14'!$A$1:$K$33</definedName>
    <definedName name="_xlnm.Print_Area" localSheetId="24">'BM15'!$A$1:$I$16</definedName>
    <definedName name="_xlnm.Print_Area" localSheetId="4">'BM2'!$A$1:$K$21</definedName>
    <definedName name="_xlnm.Print_Area" localSheetId="5">'BM3'!$A$1:$K$24</definedName>
    <definedName name="_xlnm.Print_Area" localSheetId="6">'BM4'!$A$1:$K$21</definedName>
    <definedName name="_xlnm.Print_Area" localSheetId="7">'BM5'!$A$1:$K$21</definedName>
    <definedName name="_xlnm.Print_Area" localSheetId="8">'BM6'!$A$1:$K$18</definedName>
    <definedName name="_xlnm.Print_Area" localSheetId="9">'BM7'!$A$1:$K$32</definedName>
    <definedName name="_xlnm.Print_Area" localSheetId="10">'BM8'!$A$1:$K$36</definedName>
    <definedName name="_xlnm.Print_Area" localSheetId="11">'BM9'!$A$1:$K$34</definedName>
    <definedName name="_xlnm.Print_Area" localSheetId="14">'Khongin'!$A$1:$I$61</definedName>
    <definedName name="_xlnm.Print_Area" localSheetId="18">'PL17CCTT(khongin)'!$A$1:$V$39</definedName>
    <definedName name="_xlnm.Print_Titles" localSheetId="12">'BieunayKhongin'!$5:$5</definedName>
    <definedName name="_xlnm.Print_Titles" localSheetId="2">'BM1'!$5:$5</definedName>
    <definedName name="_xlnm.Print_Titles" localSheetId="13">'BM10'!$6:$6</definedName>
    <definedName name="_xlnm.Print_Titles" localSheetId="15">'BM11'!$6:$6</definedName>
    <definedName name="_xlnm.Print_Titles" localSheetId="16">'BM12'!$6:$6</definedName>
    <definedName name="_xlnm.Print_Titles" localSheetId="23">'BM14'!$6:$6</definedName>
    <definedName name="_xlnm.Print_Titles" localSheetId="4">'BM2'!$6:$6</definedName>
    <definedName name="_xlnm.Print_Titles" localSheetId="5">'BM3'!$6:$6</definedName>
    <definedName name="_xlnm.Print_Titles" localSheetId="7">'BM5'!$6:$6</definedName>
    <definedName name="_xlnm.Print_Titles" localSheetId="8">'BM6'!$6:$6</definedName>
    <definedName name="_xlnm.Print_Titles" localSheetId="9">'BM7'!$7:$7</definedName>
    <definedName name="_xlnm.Print_Titles" localSheetId="10">'BM8'!$6:$6</definedName>
    <definedName name="_xlnm.Print_Titles" localSheetId="11">'BM9'!$6:$6</definedName>
    <definedName name="_xlnm.Print_Titles" localSheetId="14">'Khongin'!$5:$5</definedName>
    <definedName name="_xlnm.Print_Titles" localSheetId="20">'Pl14'!$4:$5</definedName>
    <definedName name="_xlnm.Print_Titles" localSheetId="18">'PL17CCTT(khongin)'!$5:$5</definedName>
    <definedName name="_xlnm.Print_Titles" localSheetId="3">'PL2'!$4:$5</definedName>
    <definedName name="TaxTV">10%</definedName>
    <definedName name="TaxXL">5%</definedName>
    <definedName name="wrn.chi._.tiÆt." localSheetId="0" hidden="1">{#N/A,#N/A,FALSE,"Chi ti?t"}</definedName>
    <definedName name="wrn.chi._.tiÆt." localSheetId="13" hidden="1">{#N/A,#N/A,FALSE,"Chi ti?t"}</definedName>
    <definedName name="wrn.chi._.tiÆt." localSheetId="14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9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sharedStrings.xml><?xml version="1.0" encoding="utf-8"?>
<sst xmlns="http://schemas.openxmlformats.org/spreadsheetml/2006/main" count="1457" uniqueCount="632">
  <si>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</si>
  <si>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</si>
  <si>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</si>
  <si>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</si>
  <si>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</si>
  <si>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</si>
  <si>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</si>
  <si>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</si>
  <si>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</si>
  <si>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</si>
  <si>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</si>
  <si>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</si>
  <si>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</si>
  <si>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USD</t>
  </si>
  <si>
    <t>4.</t>
  </si>
  <si>
    <t>B</t>
  </si>
  <si>
    <t>10-11</t>
  </si>
  <si>
    <t>1/100.000</t>
  </si>
  <si>
    <t>%o</t>
  </si>
  <si>
    <t>C</t>
  </si>
  <si>
    <t>Ngh×n tû ®ång</t>
  </si>
  <si>
    <t xml:space="preserve"> - Cao su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</si>
  <si>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</si>
  <si>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</si>
  <si>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</si>
  <si>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</si>
  <si>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</si>
  <si>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</si>
  <si>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</si>
  <si>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</si>
  <si>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</si>
  <si>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</si>
  <si>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</si>
  <si>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</si>
  <si>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</si>
  <si>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</si>
  <si>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</si>
  <si>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</si>
  <si>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</si>
  <si>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</si>
  <si>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</si>
  <si>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</si>
  <si>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</si>
  <si>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</si>
  <si>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</si>
  <si>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</si>
  <si>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</si>
  <si>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</si>
  <si>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</si>
  <si>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</si>
  <si>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</si>
  <si>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</si>
  <si>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</si>
  <si>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</si>
  <si>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</si>
  <si>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</si>
  <si>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</si>
  <si>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</si>
  <si>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</si>
  <si>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</si>
  <si>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</si>
  <si>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</si>
  <si>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</si>
  <si>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</si>
  <si>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</si>
  <si>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</si>
  <si>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</si>
  <si>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</si>
  <si>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</si>
  <si>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</si>
  <si>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</si>
  <si>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</si>
  <si>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</si>
  <si>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</si>
  <si>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</si>
  <si>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</si>
  <si>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</si>
  <si>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</si>
  <si>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</si>
  <si>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</si>
  <si>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</si>
  <si>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</si>
  <si>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</si>
  <si>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</si>
  <si>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</si>
  <si>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</si>
  <si>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</si>
  <si>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</si>
  <si>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</si>
  <si>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</si>
  <si>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</si>
  <si>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</si>
  <si>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</si>
  <si>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</si>
  <si>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</si>
  <si>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</si>
  <si>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</si>
  <si>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</si>
  <si>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</si>
  <si>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</si>
  <si>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</si>
  <si>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</si>
  <si>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</si>
  <si>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</si>
  <si>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</si>
  <si>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</si>
  <si>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</si>
  <si>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</si>
  <si>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</si>
  <si>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</si>
  <si>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</si>
  <si>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</si>
  <si>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</si>
  <si>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</si>
  <si>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</si>
  <si>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</si>
  <si>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</si>
  <si>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</si>
  <si>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</si>
  <si>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</si>
  <si>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</si>
  <si>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</si>
  <si>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</si>
  <si>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</si>
  <si>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</si>
  <si>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</si>
  <si>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</si>
  <si>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</si>
  <si>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</si>
  <si>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</si>
  <si>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</si>
  <si>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</si>
  <si>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</si>
  <si>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</si>
  <si>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</si>
  <si>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</si>
  <si>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</si>
  <si>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</si>
  <si>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- Bia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</si>
  <si>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</si>
  <si>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</si>
  <si>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</si>
  <si>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</si>
  <si>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</si>
  <si>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</si>
  <si>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</si>
  <si>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</si>
  <si>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</si>
  <si>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</si>
  <si>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</si>
  <si>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</si>
  <si>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</si>
  <si>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</si>
  <si>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</si>
  <si>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</si>
  <si>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</si>
  <si>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</si>
  <si>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</si>
  <si>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</si>
  <si>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</si>
  <si>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</si>
  <si>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</si>
  <si>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</si>
  <si>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</si>
  <si>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</si>
  <si>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</si>
  <si>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</si>
  <si>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</si>
  <si>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</si>
  <si>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</si>
  <si>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</si>
  <si>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</si>
  <si>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</si>
  <si>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</si>
  <si>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</si>
  <si>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</si>
  <si>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</si>
  <si>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</si>
  <si>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</si>
  <si>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</si>
  <si>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</si>
  <si>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</si>
  <si>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</si>
  <si>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</si>
  <si>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</si>
  <si>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</si>
  <si>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</si>
  <si>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</si>
  <si>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</si>
  <si>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</si>
  <si>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</si>
  <si>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</si>
  <si>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</si>
  <si>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</si>
  <si>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</si>
  <si>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</si>
  <si>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</si>
  <si>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</si>
  <si>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</si>
  <si>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</si>
  <si>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</si>
  <si>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</si>
  <si>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</si>
  <si>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</si>
  <si>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</si>
  <si>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</si>
  <si>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</si>
  <si>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</si>
  <si>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 xml:space="preserve">KẾ HOẠCH PHÁT TRIỂN KINH TẾ - XÃ HỘI </t>
  </si>
  <si>
    <t>5 NĂM 2011-2015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</si>
  <si>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</si>
  <si>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</si>
  <si>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</si>
  <si>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</si>
  <si>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</si>
  <si>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</si>
  <si>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</si>
  <si>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</si>
  <si>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</si>
  <si>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</si>
  <si>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</si>
  <si>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</si>
  <si>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- Alumina</t>
  </si>
  <si>
    <t>2</t>
  </si>
  <si>
    <t>Ghi chú: (*) Số liệu điện sản xuất, điện nhập khẩu năm 2011 là số ước thực hiện; 2012-2015 và mục tiêu 5 năm 2011-2015 là lấy theo quy hoạch điện VII được Thủ tướng Chính phủ phê duyệt ngày 21/7/2011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</si>
  <si>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</si>
  <si>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</si>
  <si>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</si>
  <si>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</si>
  <si>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</si>
  <si>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</si>
  <si>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</si>
  <si>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</si>
  <si>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</si>
  <si>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</si>
  <si>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</si>
  <si>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</si>
  <si>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</si>
  <si>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</si>
  <si>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</si>
  <si>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</si>
  <si>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</si>
  <si>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</si>
  <si>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</si>
  <si>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</si>
  <si>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</si>
  <si>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</si>
  <si>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</si>
  <si>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</si>
  <si>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</si>
  <si>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</si>
  <si>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</si>
  <si>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</si>
  <si>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</si>
  <si>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</si>
  <si>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</si>
  <si>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</si>
  <si>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</si>
  <si>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</si>
  <si>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</si>
  <si>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</si>
  <si>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</si>
  <si>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</si>
  <si>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</si>
  <si>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</si>
  <si>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</si>
  <si>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</si>
  <si>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</si>
  <si>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</si>
  <si>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</si>
  <si>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</si>
  <si>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</si>
  <si>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</si>
  <si>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</si>
  <si>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</si>
  <si>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</si>
  <si>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</si>
  <si>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</si>
  <si>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</si>
  <si>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</si>
  <si>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</si>
  <si>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</si>
  <si>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</si>
  <si>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</si>
  <si>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</si>
  <si>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</si>
  <si>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</si>
  <si>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</si>
  <si>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</si>
  <si>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</si>
  <si>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</si>
  <si>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</si>
  <si>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</si>
  <si>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</si>
  <si>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</si>
  <si>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</si>
  <si>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</si>
  <si>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</si>
  <si>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</si>
  <si>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</si>
  <si>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</si>
  <si>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</si>
  <si>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</si>
  <si>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</si>
  <si>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</si>
  <si>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</si>
  <si>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</si>
  <si>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</si>
  <si>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</si>
  <si>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</si>
  <si>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</si>
  <si>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</si>
  <si>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</si>
  <si>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</si>
  <si>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</si>
  <si>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</si>
  <si>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</si>
  <si>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</si>
  <si>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</si>
  <si>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</si>
  <si>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</si>
  <si>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</si>
  <si>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</si>
  <si>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</si>
  <si>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</si>
  <si>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Tỷ USD </t>
  </si>
  <si>
    <t xml:space="preserve"> USD </t>
  </si>
  <si>
    <t xml:space="preserve"> Triệu người </t>
  </si>
  <si>
    <t xml:space="preserve"> Thuê bao </t>
  </si>
  <si>
    <t xml:space="preserve"> m2 </t>
  </si>
  <si>
    <t>Mục tiêu KH 2011-2015</t>
  </si>
  <si>
    <t>TH 2011</t>
  </si>
  <si>
    <t>TH 2012</t>
  </si>
  <si>
    <t>TH 2013</t>
  </si>
  <si>
    <t>Ước TH 2014</t>
  </si>
  <si>
    <t>Ước TH 2015</t>
  </si>
  <si>
    <t>Ước thực hiện 2011-2015</t>
  </si>
  <si>
    <t>- Tỷ lệ xử lý chất thải rắn y tế đạt tiêu chuẩn</t>
  </si>
  <si>
    <t xml:space="preserve"> Nghìn tỷ đồng 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</si>
  <si>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</si>
  <si>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</si>
  <si>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</si>
  <si>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</si>
  <si>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</si>
  <si>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</si>
  <si>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</si>
  <si>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</si>
  <si>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</si>
  <si>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</si>
  <si>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</si>
  <si>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</si>
  <si>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</si>
  <si>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</si>
  <si>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 xml:space="preserve"> Nghìn ha </t>
  </si>
  <si>
    <t>Giá trị tăng thêm</t>
  </si>
  <si>
    <t xml:space="preserve"> - Dầu thô</t>
  </si>
  <si>
    <t xml:space="preserve"> - Than sạch</t>
  </si>
  <si>
    <t xml:space="preserve"> - Thép cán và sản phẩm kéo dây</t>
  </si>
  <si>
    <t xml:space="preserve"> - Phân hoá học (đạm, lân, DAP,…)</t>
  </si>
  <si>
    <t xml:space="preserve"> - Xi măng</t>
  </si>
  <si>
    <t xml:space="preserve"> - Giấy bìa các loại</t>
  </si>
  <si>
    <t xml:space="preserve"> - Sữa đặc có đường</t>
  </si>
  <si>
    <t>- Khai thác khí</t>
  </si>
  <si>
    <t xml:space="preserve"> Tỷ Kwh </t>
  </si>
  <si>
    <t xml:space="preserve"> Tỷ m3 </t>
  </si>
  <si>
    <t xml:space="preserve"> Triệu lít </t>
  </si>
  <si>
    <t xml:space="preserve"> Triệu hộp 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</si>
  <si>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</si>
  <si>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</si>
  <si>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</si>
  <si>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</si>
  <si>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</si>
  <si>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</si>
  <si>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</si>
  <si>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</si>
  <si>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</si>
  <si>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</si>
  <si>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 xml:space="preserve"> Triệu lượt người </t>
  </si>
  <si>
    <t>Tổng kim ngạch xuất khẩu hàng hóa</t>
  </si>
  <si>
    <t>Tốc độ tăng</t>
  </si>
  <si>
    <t>Trong đó: Doanh nghiệp có vốn ĐTNN (không kể dầu thô)</t>
  </si>
  <si>
    <t>Nhập khẩu hàng hoá</t>
  </si>
  <si>
    <t>Tổng kim ngạch nhập khẩu hàng hóa</t>
  </si>
  <si>
    <t>Nhập siêu/tổng kim ngạch xuất khẩu</t>
  </si>
  <si>
    <t>Xuất khẩu hàng hoá</t>
  </si>
  <si>
    <t>Nhập siêu</t>
  </si>
  <si>
    <t>Trong đó: Doanh nghiệp có vốn ĐTNN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</si>
  <si>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</si>
  <si>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</si>
  <si>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</si>
  <si>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</si>
  <si>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</si>
  <si>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</si>
  <si>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</si>
  <si>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</si>
  <si>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</si>
  <si>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</si>
  <si>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</si>
  <si>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</si>
  <si>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</si>
  <si>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Nghìn người </t>
  </si>
  <si>
    <t xml:space="preserve"> (%) 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</si>
  <si>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</si>
  <si>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</si>
  <si>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</si>
  <si>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</si>
  <si>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</si>
  <si>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</si>
  <si>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</si>
  <si>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</si>
  <si>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</si>
  <si>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</si>
  <si>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</si>
  <si>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</si>
  <si>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</si>
  <si>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trẻ em dưới 1 tuổi tiêm đủ 7 loại vaccine</t>
  </si>
  <si>
    <t>Tỷ lệ xã có bác sỹ</t>
  </si>
  <si>
    <t>Triệu người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</si>
  <si>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</si>
  <si>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</si>
  <si>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</si>
  <si>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</si>
  <si>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</si>
  <si>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</si>
  <si>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</si>
  <si>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</si>
  <si>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</si>
  <si>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</si>
  <si>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</si>
  <si>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</si>
  <si>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</si>
  <si>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</si>
  <si>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</si>
  <si>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</si>
  <si>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</si>
  <si>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</si>
  <si>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</si>
  <si>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</si>
  <si>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</si>
  <si>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</si>
  <si>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</si>
  <si>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Vốn cấp mới và tăng thêm</t>
  </si>
  <si>
    <t>Nộp ngân sách</t>
  </si>
  <si>
    <t>Số lao động cuối kỳ báo cáo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</si>
  <si>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</si>
  <si>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</si>
  <si>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</si>
  <si>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</si>
  <si>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</si>
  <si>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 Nghìn doanh nghiệp </t>
  </si>
  <si>
    <t xml:space="preserve">2011-2015  </t>
  </si>
  <si>
    <t>- Tỷ lệ số xã có điện lưới quốc gia</t>
  </si>
  <si>
    <t>- Tỷ lệ số hộ nông thôn có điện</t>
  </si>
  <si>
    <t xml:space="preserve"> - Điện sản xuất và nhập khẩu</t>
  </si>
  <si>
    <t>Đơn vị: Tỷ đồng (giá hiện hành)</t>
  </si>
  <si>
    <t>Ước TH  2014</t>
  </si>
  <si>
    <t>Trong nước</t>
  </si>
  <si>
    <t>Nước ngoài</t>
  </si>
  <si>
    <t>QUY HOẠCH DO THỦ TƯỚNG CHÍNH PHỦ PHÊ DUYỆT</t>
  </si>
  <si>
    <t>- Dự án quy hoạch…</t>
  </si>
  <si>
    <t>….</t>
  </si>
  <si>
    <t>QUY HOẠCH DO BỘ TRƯỞNG/THỦ TRƯỞNG CƠ QUAN NGANG BỘ/CHỦ TỊCH UBND CẤP TỈNH PHÊ DUYỆT</t>
  </si>
  <si>
    <t>PHỤ LỤC I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</si>
  <si>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</si>
  <si>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</si>
  <si>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</si>
  <si>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</si>
  <si>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</si>
  <si>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</si>
  <si>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</si>
  <si>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</si>
  <si>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</si>
  <si>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</si>
  <si>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</si>
  <si>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</si>
  <si>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</si>
  <si>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</si>
  <si>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</si>
  <si>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</si>
  <si>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 xml:space="preserve">2011-2015   </t>
  </si>
  <si>
    <t>Đơn vị: Triệu đồng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</si>
  <si>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</si>
  <si>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</si>
  <si>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</si>
  <si>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</si>
  <si>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</si>
  <si>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</si>
  <si>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</si>
  <si>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</si>
  <si>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</si>
  <si>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</si>
  <si>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</si>
  <si>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</si>
  <si>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phân bón</t>
  </si>
  <si>
    <t xml:space="preserve"> - Phân Ure</t>
  </si>
  <si>
    <t>- Phân DAP</t>
  </si>
  <si>
    <t xml:space="preserve"> - Phân NPK</t>
  </si>
  <si>
    <t>Ngành xi măng</t>
  </si>
  <si>
    <t>Ngành thép</t>
  </si>
  <si>
    <t>Ngành chế biến khoáng sản</t>
  </si>
  <si>
    <t xml:space="preserve"> - Tinh quặng apatit</t>
  </si>
  <si>
    <t>……….</t>
  </si>
  <si>
    <t>Ngành ………...</t>
  </si>
  <si>
    <t>Tổng công suất đến hết năm 2010</t>
  </si>
  <si>
    <t>Công suất tăng thêm giai đoạn 2011-2015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</si>
  <si>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</si>
  <si>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</t>
  </si>
  <si>
    <t>Biểu mẫu số 15</t>
  </si>
  <si>
    <t>Biểu mẫu số 14</t>
  </si>
  <si>
    <t>Biểu mẫu số 13</t>
  </si>
  <si>
    <t>Biểu mẫu số 12</t>
  </si>
  <si>
    <t>Biểu mẫu số 11</t>
  </si>
  <si>
    <t>Biểu mẫu số 10</t>
  </si>
  <si>
    <t>Biểu mẫu số 9</t>
  </si>
  <si>
    <t>Biểu mẫu số 8</t>
  </si>
  <si>
    <t>Biểu mẫu số 7</t>
  </si>
  <si>
    <t>Biểu mẫu số 6</t>
  </si>
  <si>
    <t>Biểu mẫu số 5</t>
  </si>
  <si>
    <t>Biểu mẫu số 4</t>
  </si>
  <si>
    <t>Biểu mẫu số 3</t>
  </si>
  <si>
    <t>Biểu mẫu số 2</t>
  </si>
  <si>
    <t xml:space="preserve"> Nghìn.tỷ đồng </t>
  </si>
  <si>
    <t>Chỉ tiêu Tài nguyên - Môi trường và phát triển bền vững</t>
  </si>
  <si>
    <t>Mục tiêu 2011-2015</t>
  </si>
  <si>
    <t xml:space="preserve"> Nghìn học sinh </t>
  </si>
  <si>
    <t>Tỷ lệ người dân tham gia bảo hiểm y tế</t>
  </si>
  <si>
    <t>Nghìn tỷ đồng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</si>
  <si>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</si>
  <si>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</si>
  <si>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</si>
  <si>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</si>
  <si>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</si>
  <si>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Vốn đầu tư thực hiện</t>
  </si>
  <si>
    <t>Trong đó: Vốn nước ngoài</t>
  </si>
  <si>
    <t>Tỷ trọng chi thường xuyên so với tổng chi</t>
  </si>
  <si>
    <t>Tỷ trọng chi trả nợ, viện trợ so với tổng chi</t>
  </si>
  <si>
    <t>Kinh phí xây dựng quy hoạch</t>
  </si>
  <si>
    <t>Ước TH 
2011-2015</t>
  </si>
  <si>
    <t xml:space="preserve">Nghìn học sinh </t>
  </si>
  <si>
    <t>Chi thường xuyên</t>
  </si>
  <si>
    <t>Chi trả nợ, viện trợ</t>
  </si>
  <si>
    <t>Chi đầu tư phát triển</t>
  </si>
  <si>
    <t>- Tuyển mới cao đẳng nghề và trung cấp nghề</t>
  </si>
  <si>
    <t>- Tỷ lệ xử lý triệt để cơ sở gây ô nhiễm môi trường nghiêm trọng</t>
  </si>
  <si>
    <t>- Kim ngạch xuất khẩu/người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</si>
  <si>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</si>
  <si>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</si>
  <si>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</si>
  <si>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NĂNG LỰC TĂNG THÊM NGÀNH CÔNG NGHIỆP 5 NĂM 2011-2015</t>
  </si>
  <si>
    <t>TÌNH HÌNH THỰC HIỆN MỘT SỐ CHỈ TIÊU CHỦ YẾU KẾ HOẠCH PHÁT TRIỂN KINH TẾ - XÃ HỘI 5 NĂM 2011-2015</t>
  </si>
  <si>
    <t xml:space="preserve">TÌNH HÌNH THỰC HIỆN CÂN ĐỐI NGÂN SÁCH NHÀ NƯỚC 5 NĂM 2011-2015
</t>
  </si>
  <si>
    <t>Doanh nghiệp</t>
  </si>
  <si>
    <t xml:space="preserve">    - Doanh nghiệp 100% vốn nhà nước</t>
  </si>
  <si>
    <t xml:space="preserve">    - Doanh nghiệp &gt; 50% vốn nhà nước</t>
  </si>
  <si>
    <t>- Thu gom chất thải rắn ở đô thị</t>
  </si>
  <si>
    <t xml:space="preserve"> Tuổi </t>
  </si>
  <si>
    <t xml:space="preserve">Triệu người </t>
  </si>
  <si>
    <t>TÌNH HÌNH THỰC HIỆN KẾ HOẠCH XUẤT NHẬP KHẨU 5 NĂM 2011-2015</t>
  </si>
  <si>
    <t>TÌNH HÌNH THỰC HIỆN KẾ HOẠCH GIÁO DỤC, ĐÀO TẠO VÀ KHOA HỌC CÔNG NGHỆ 5 NĂM 2011-2015</t>
  </si>
  <si>
    <t>TÌNH HÌNH THỰC HIỆN KẾ HOẠCH VỐN ĐẦU TƯ PHÁT TRIỂN TOÀN XÃ HỘI 5 NĂM 2011-2015 THEO NGUỒN VỐN</t>
  </si>
  <si>
    <t>TÌNH HÌNH THỰC HIỆN KẾ HOẠCH ĐẦU TƯ TRỰC TIẾP NƯỚC NGOÀI 5 NĂM 2011-2015</t>
  </si>
  <si>
    <t>TÌNH HÌNH THỰC HIỆN ĐĂNG KÝ THÀNH LẬP DOANH NGHIỆP 5 NĂM 2011-2015</t>
  </si>
  <si>
    <t>Tỉnh, thành phố…………</t>
  </si>
  <si>
    <t>Tổng sản phẩm trên địa bàn tỉnh, thành phố trực thuộc Trung ương (GRDP) quy đổi theo Chỉ thị số 22/CT-TTg ngày 5/8/2014 của Thủ tướng Chính phủ</t>
  </si>
  <si>
    <t>Tổng vốn đầu tư toàn xã hội so GRDP</t>
  </si>
  <si>
    <t>Tỷ lệ nợ chính quyền địa phương so tổng chi NSNN</t>
  </si>
  <si>
    <t xml:space="preserve">- Số lượt khách quốc tế đến địa phương </t>
  </si>
  <si>
    <t xml:space="preserve">                                                                                                                                                                         Tỉnh, thành phố…………</t>
  </si>
  <si>
    <t xml:space="preserve">                                                                                                                                                                                                   Tỉnh, thành phố…………</t>
  </si>
  <si>
    <t xml:space="preserve">                                                                                                                                                                Tỉnh, thành phố…………</t>
  </si>
  <si>
    <t xml:space="preserve">Ghi chú: (*) Ghi rõ đạt hay không đạt kế hoạch </t>
  </si>
  <si>
    <r>
      <t xml:space="preserve">So với mục tiêu kế hoạch giai đoạn 2011-2015 
</t>
    </r>
    <r>
      <rPr>
        <sz val="13"/>
        <rFont val="Times New Roman"/>
        <family val="1"/>
      </rPr>
      <t>(*)</t>
    </r>
  </si>
  <si>
    <t>PHỤ LỤC B</t>
  </si>
  <si>
    <t>(Kèm theo văn bản số 5316 /BKHĐT-TH, ngày  15 tháng 8 năm 2014 của Bộ Kế hoạch và Đầu tư)</t>
  </si>
  <si>
    <t>HỆ THỐNG MẪU BIỂU
XÂY DỰNG KẾ HOẠCH PHÁT TRIỂN KINH TẾ - XÃ HỘI 5 NĂM 2016-2020
 ÁP DỤNG CHO CÁC TỈNH, THÀNH PHỐ TRỰC THUỘC TRUNG ƯƠNG</t>
  </si>
  <si>
    <t xml:space="preserve"> ĐÁNH GIÁ TÌNH HÌNH THỰC HIỆN</t>
  </si>
  <si>
    <t xml:space="preserve">Tốc độ tăng trưởng GDP theo chỉ tiêu của Đại hội Đảng các cấp </t>
  </si>
  <si>
    <t>GDP theo chỉ tiêu Đại hội Đảng các cấp (giá hiện hành)</t>
  </si>
  <si>
    <t xml:space="preserve">GRDP quy đổi theo Chỉ thị số 22/CT-TTg ngày 5/8/2014 của Thủ tướng Chính phủ (giá hiện hành) </t>
  </si>
  <si>
    <t xml:space="preserve"> - GRDP theo VNĐ</t>
  </si>
  <si>
    <t xml:space="preserve"> - Tổng GRDP qui USD </t>
  </si>
  <si>
    <t xml:space="preserve"> - GRDP bình quân đầu người</t>
  </si>
  <si>
    <t>(Kèm theo văn bản số 5316 /BKHĐT-TH ngày  15 tháng 8 năm 2014
 của Bộ Kế hoạch và Đầu tư)</t>
  </si>
  <si>
    <t>TÌNH HÌNH THỰC HIỆN KẾ HOẠCH NGÀNH CÔNG NGHIỆP 5 NĂM 2011-2015</t>
  </si>
  <si>
    <r>
      <t xml:space="preserve">So với mục tiêu 
kế hoạch giai đoạn 2011-2015 </t>
    </r>
    <r>
      <rPr>
        <sz val="13"/>
        <rFont val="Times New Roman"/>
        <family val="1"/>
      </rPr>
      <t>(*)</t>
    </r>
  </si>
  <si>
    <t>TÌNH HÌNH THỰC HIỆN KẾ HOẠCH NGÀNH DỊCH VỤ 5 NĂM 2011-2015</t>
  </si>
  <si>
    <r>
      <t xml:space="preserve">So với mục tiêu
kế hoạch giai đoạn
 2011-2015 </t>
    </r>
    <r>
      <rPr>
        <sz val="13"/>
        <rFont val="Times New Roman"/>
        <family val="1"/>
      </rPr>
      <t>(*)</t>
    </r>
  </si>
  <si>
    <r>
      <t>So với mục tiêu
kế hoạch giai đoạn
 2011-2015</t>
    </r>
    <r>
      <rPr>
        <sz val="13"/>
        <rFont val="Times New Roman"/>
        <family val="1"/>
      </rPr>
      <t>(*)</t>
    </r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</si>
  <si>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(**)</t>
    </r>
  </si>
  <si>
    <t>(**) Đầu tư trực tiếp nước ngoài là phần vốn góp của nhà đầu tư nước ngoài.</t>
  </si>
  <si>
    <t xml:space="preserve">Ghi chú:  (*) Ghi rõ đạt hay không đạt kế hoạch </t>
  </si>
  <si>
    <t>So với GDP theo chỉ tiêu Đại hội Đảng các cấp</t>
  </si>
  <si>
    <t>So với GRDP theo quy đổi theo Chỉ thị số 22/CT-TTg</t>
  </si>
  <si>
    <t>TÌNH HÌNH THỰC HIỆN KẾ HOẠCH ĐẦU TƯ NGUỒN NGÂN SÁCH NHÀ NƯỚC VÀ TRÁI PHIẾU CHÍNH PHỦ
PHÂN THEO NGÀNH, LĨNH VỰC 5 NĂM 2011-2015</t>
  </si>
  <si>
    <t>TÌNH HÌNH THỰC HIỆN KẾ HOẠCH SẮP XẾP DOANH NGHIỆP NHÀ NƯỚC 
VÀ PHÁT TRIỂN DOANH NGHIỆP NGOÀI NHÀ NƯỚC 5 NĂM 2011-2015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</si>
  <si>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</si>
  <si>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</si>
  <si>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</si>
  <si>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</si>
  <si>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</si>
  <si>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</si>
  <si>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</si>
  <si>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</si>
  <si>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</si>
  <si>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</si>
  <si>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</si>
  <si>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</si>
  <si>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</si>
  <si>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</si>
  <si>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</si>
  <si>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</si>
  <si>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</si>
  <si>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</si>
  <si>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</si>
  <si>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</si>
  <si>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Danh mục quy hoạch</t>
  </si>
  <si>
    <t>KINH PHÍ XÂY DỰNG CÁC DỰ ÁN QUY HOẠCH ĐƯỢC CẤP CÓ THẨM QUYỀN PHÊ DUYỆT 5 NĂM 2011 – 2015</t>
  </si>
  <si>
    <t>Xuất khẩu (không kể dầu thô)</t>
  </si>
  <si>
    <t>Xuất khẩu (kể cả dầu thô)</t>
  </si>
  <si>
    <t>- Tỷ lệ tăng dân số</t>
  </si>
  <si>
    <t>- Tỷ lệ tăng dân số (năm cuối kỳ)</t>
  </si>
  <si>
    <t>Tỷ suất chết của người mẹ trong thời gian thai sản trên 100.000 trẻ đẻ sống</t>
  </si>
  <si>
    <t>- Tỷ lệ che phủ rừng</t>
  </si>
  <si>
    <t>- Tỷ lệ dân số nông thôn được cung cấp nước hợp vệ sinh</t>
  </si>
  <si>
    <t>- Tỷ lệ dân số thành thị được cung cấp nước sạch</t>
  </si>
  <si>
    <t>TÌNH HÌNH THỰC HIỆN KẾ HOẠCH CÁC LĨNH VỰC XÃ HỘI 5 NĂM 2011-2015</t>
  </si>
  <si>
    <t xml:space="preserve">TÌNH HÌNH THỰC HIỆN KẾ HOẠCH NGÀNH NÔNG, LÂM NGHIỆP VÀ THỦY SẢN 5 NĂM 2011-2015
</t>
  </si>
  <si>
    <t>- Số giường bệnh quốc lập/ 1 vạn dân</t>
  </si>
  <si>
    <t>- Số giường bệnh tư/ 1 vạn dân</t>
  </si>
  <si>
    <t>Tỷ lệ xã đạt chuẩn quốc gia về y tế</t>
  </si>
  <si>
    <t>Tổng vốn đầu tư toàn xã hội so GDP theo chỉ tiêu của Đại hội Đảng các cấp</t>
  </si>
  <si>
    <t>- Số lượt khách du lịch nội địa đến địa phương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</si>
</sst>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so'm&quot;;\-#,##0\ &quot;so'm&quot;"/>
    <numFmt numFmtId="179" formatCode="#,##0\ &quot;so'm&quot;;[Red]\-#,##0\ &quot;so'm&quot;"/>
    <numFmt numFmtId="180" formatCode="#,##0.00\ &quot;so'm&quot;;\-#,##0.00\ &quot;so'm&quot;"/>
    <numFmt numFmtId="181" formatCode="#,##0.00\ &quot;so'm&quot;;[Red]\-#,##0.00\ &quot;so'm&quot;"/>
    <numFmt numFmtId="182" formatCode="_-* #,##0\ &quot;so'm&quot;_-;\-* #,##0\ &quot;so'm&quot;_-;_-* &quot;-&quot;\ &quot;so'm&quot;_-;_-@_-"/>
    <numFmt numFmtId="183" formatCode="_-* #,##0\ _s_o_'_m_-;\-* #,##0\ _s_o_'_m_-;_-* &quot;-&quot;\ _s_o_'_m_-;_-@_-"/>
    <numFmt numFmtId="184" formatCode="_-* #,##0.00\ &quot;so'm&quot;_-;\-* #,##0.00\ &quot;so'm&quot;_-;_-* &quot;-&quot;??\ &quot;so'm&quot;_-;_-@_-"/>
    <numFmt numFmtId="185" formatCode="_-* #,##0.00\ _s_o_'_m_-;\-* #,##0.00\ _s_o_'_m_-;_-* &quot;-&quot;??\ _s_o_'_m_-;_-@_-"/>
    <numFmt numFmtId="186" formatCode="_-* #,##0_-;\-* #,##0_-;_-* &quot;-&quot;_-;_-@_-"/>
    <numFmt numFmtId="187" formatCode="_-* #,##0.00_-;\-* #,##0.00_-;_-* &quot;-&quot;??_-;_-@_-"/>
    <numFmt numFmtId="188" formatCode="_(* #,##0.0_);_(* \(#,##0.0\);_(* &quot;-&quot;??_);_(@_)"/>
    <numFmt numFmtId="189" formatCode="#,##0.0"/>
    <numFmt numFmtId="190" formatCode="#,##0.000"/>
    <numFmt numFmtId="191" formatCode="0.0"/>
    <numFmt numFmtId="192" formatCode="_(* #,##0_);_(* \(#,##0\);_(* &quot;-&quot;??_);_(@_)"/>
    <numFmt numFmtId="193" formatCode="0.000"/>
    <numFmt numFmtId="194" formatCode="#,##0\ &quot;€&quot;;[Red]\-#,##0\ &quot;€&quot;"/>
    <numFmt numFmtId="195" formatCode="_-* #,##0.00\ _€_-;\-* #,##0.00\ _€_-;_-* &quot;-&quot;??\ _€_-;_-@_-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VND&quot;#,##0_);[Red]\(&quot;VND&quot;#,##0\)"/>
    <numFmt numFmtId="204" formatCode="#,##0;\(#,##0\)"/>
    <numFmt numFmtId="205" formatCode="\t0.00%"/>
    <numFmt numFmtId="206" formatCode="\t#\ ??/??"/>
    <numFmt numFmtId="207" formatCode="m/d"/>
    <numFmt numFmtId="208" formatCode="&quot;ß&quot;#,##0;\-&quot;&quot;\ß&quot;&quot;#,##0"/>
    <numFmt numFmtId="209" formatCode="#,##0.00\ &quot;F&quot;;[Red]\-#,##0.00\ &quot;F&quot;"/>
    <numFmt numFmtId="210" formatCode="_-* #,##0\ &quot;F&quot;_-;\-* #,##0\ &quot;F&quot;_-;_-* &quot;-&quot;\ &quot;F&quot;_-;_-@_-"/>
    <numFmt numFmtId="211" formatCode="#,##0\ &quot;F&quot;;[Red]\-#,##0\ &quot;F&quot;"/>
    <numFmt numFmtId="212" formatCode="#,##0.00\ &quot;F&quot;;\-#,##0.00\ &quot;F&quot;"/>
    <numFmt numFmtId="213" formatCode="#,##0.00000000"/>
    <numFmt numFmtId="214" formatCode="#,##0.0_);\(#,##0.0\)"/>
  </numFmts>
  <fonts count="127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20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sz val="20"/>
      <color indexed="62"/>
      <name val="Tahoma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192" fontId="39" fillId="0" borderId="1" applyNumberFormat="0" applyFont="0" applyBorder="0" applyAlignment="0">
      <protection/>
    </xf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11" fillId="25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1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4" fontId="19" fillId="0" borderId="0">
      <alignment/>
      <protection/>
    </xf>
    <xf numFmtId="171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5" fontId="0" fillId="0" borderId="0">
      <alignment/>
      <protection/>
    </xf>
    <xf numFmtId="0" fontId="113" fillId="27" borderId="3" applyNumberFormat="0" applyAlignment="0" applyProtection="0"/>
    <xf numFmtId="0" fontId="0" fillId="0" borderId="0" applyFont="0" applyFill="0" applyBorder="0" applyAlignment="0" applyProtection="0"/>
    <xf numFmtId="206" fontId="0" fillId="0" borderId="0">
      <alignment/>
      <protection/>
    </xf>
    <xf numFmtId="0" fontId="1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5" fillId="28" borderId="0" applyNumberFormat="0" applyBorder="0" applyAlignment="0" applyProtection="0"/>
    <xf numFmtId="38" fontId="11" fillId="29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19" fillId="30" borderId="2" applyNumberFormat="0" applyAlignment="0" applyProtection="0"/>
    <xf numFmtId="10" fontId="11" fillId="31" borderId="9" applyNumberFormat="0" applyBorder="0" applyAlignment="0" applyProtection="0"/>
    <xf numFmtId="0" fontId="120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21" fillId="32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203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3" borderId="12" applyNumberFormat="0" applyFont="0" applyAlignment="0" applyProtection="0"/>
    <xf numFmtId="0" fontId="122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9" fontId="41" fillId="0" borderId="14">
      <alignment horizontal="right" vertical="center"/>
      <protection/>
    </xf>
    <xf numFmtId="0" fontId="123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24" fillId="0" borderId="16" applyNumberFormat="0" applyFill="0" applyAlignment="0" applyProtection="0"/>
    <xf numFmtId="210" fontId="41" fillId="0" borderId="14">
      <alignment horizontal="center"/>
      <protection/>
    </xf>
    <xf numFmtId="211" fontId="41" fillId="0" borderId="0">
      <alignment/>
      <protection/>
    </xf>
    <xf numFmtId="212" fontId="41" fillId="0" borderId="9">
      <alignment/>
      <protection/>
    </xf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4" fontId="55" fillId="0" borderId="0" applyFont="0" applyFill="0" applyBorder="0" applyAlignment="0" applyProtection="0"/>
    <xf numFmtId="202" fontId="53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8" fontId="1" fillId="0" borderId="15" xfId="48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9" fontId="14" fillId="0" borderId="15" xfId="48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9" fontId="1" fillId="0" borderId="15" xfId="48" applyNumberFormat="1" applyFont="1" applyBorder="1" applyAlignment="1">
      <alignment horizontal="center" vertical="center"/>
    </xf>
    <xf numFmtId="3" fontId="13" fillId="0" borderId="17" xfId="48" applyNumberFormat="1" applyFont="1" applyBorder="1" applyAlignment="1">
      <alignment horizontal="center" vertical="center"/>
    </xf>
    <xf numFmtId="3" fontId="1" fillId="0" borderId="15" xfId="48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90" fontId="1" fillId="0" borderId="15" xfId="48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8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8" fontId="10" fillId="0" borderId="15" xfId="48" applyNumberFormat="1" applyFont="1" applyBorder="1" applyAlignment="1">
      <alignment horizontal="center" vertical="center" wrapText="1"/>
    </xf>
    <xf numFmtId="4" fontId="14" fillId="0" borderId="15" xfId="48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9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91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9" fontId="21" fillId="0" borderId="15" xfId="0" applyNumberFormat="1" applyFont="1" applyBorder="1" applyAlignment="1">
      <alignment horizontal="center" vertical="center" wrapText="1"/>
    </xf>
    <xf numFmtId="191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9" fontId="21" fillId="0" borderId="15" xfId="0" applyNumberFormat="1" applyFont="1" applyFill="1" applyBorder="1" applyAlignment="1">
      <alignment horizontal="center" vertical="center" wrapText="1"/>
    </xf>
    <xf numFmtId="190" fontId="2" fillId="0" borderId="15" xfId="48" applyNumberFormat="1" applyFont="1" applyBorder="1" applyAlignment="1">
      <alignment horizontal="center" vertical="center"/>
    </xf>
    <xf numFmtId="190" fontId="2" fillId="0" borderId="15" xfId="48" applyNumberFormat="1" applyFont="1" applyFill="1" applyBorder="1" applyAlignment="1">
      <alignment horizontal="center" vertical="center"/>
    </xf>
    <xf numFmtId="190" fontId="13" fillId="0" borderId="15" xfId="48" applyNumberFormat="1" applyFont="1" applyBorder="1" applyAlignment="1">
      <alignment horizontal="center" vertical="center"/>
    </xf>
    <xf numFmtId="3" fontId="2" fillId="0" borderId="15" xfId="48" applyNumberFormat="1" applyFont="1" applyBorder="1" applyAlignment="1">
      <alignment horizontal="center" vertical="center"/>
    </xf>
    <xf numFmtId="190" fontId="1" fillId="0" borderId="15" xfId="48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9" fontId="23" fillId="0" borderId="15" xfId="48" applyNumberFormat="1" applyFont="1" applyBorder="1" applyAlignment="1">
      <alignment horizontal="center" vertical="center"/>
    </xf>
    <xf numFmtId="3" fontId="2" fillId="0" borderId="15" xfId="48" applyNumberFormat="1" applyFont="1" applyFill="1" applyBorder="1" applyAlignment="1">
      <alignment horizontal="center" vertical="center"/>
    </xf>
    <xf numFmtId="9" fontId="1" fillId="0" borderId="18" xfId="94" applyFont="1" applyBorder="1" applyAlignment="1">
      <alignment horizontal="center" vertical="center"/>
    </xf>
    <xf numFmtId="10" fontId="1" fillId="0" borderId="0" xfId="94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8" applyNumberFormat="1" applyFont="1" applyBorder="1" applyAlignment="1">
      <alignment horizontal="center" vertical="center"/>
    </xf>
    <xf numFmtId="190" fontId="24" fillId="0" borderId="15" xfId="48" applyNumberFormat="1" applyFont="1" applyBorder="1" applyAlignment="1">
      <alignment horizontal="center" vertical="center"/>
    </xf>
    <xf numFmtId="4" fontId="25" fillId="0" borderId="15" xfId="48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90" fontId="25" fillId="0" borderId="15" xfId="48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9" fontId="25" fillId="0" borderId="15" xfId="48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90" fontId="14" fillId="0" borderId="15" xfId="48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90" fontId="14" fillId="0" borderId="15" xfId="48" applyNumberFormat="1" applyFont="1" applyFill="1" applyBorder="1" applyAlignment="1">
      <alignment horizontal="center" vertical="center"/>
    </xf>
    <xf numFmtId="191" fontId="21" fillId="34" borderId="15" xfId="0" applyNumberFormat="1" applyFont="1" applyFill="1" applyBorder="1" applyAlignment="1">
      <alignment horizontal="center" vertical="center" wrapText="1"/>
    </xf>
    <xf numFmtId="3" fontId="1" fillId="0" borderId="23" xfId="48" applyNumberFormat="1" applyFont="1" applyBorder="1" applyAlignment="1">
      <alignment horizontal="center" vertical="center"/>
    </xf>
    <xf numFmtId="190" fontId="2" fillId="0" borderId="24" xfId="48" applyNumberFormat="1" applyFont="1" applyFill="1" applyBorder="1" applyAlignment="1">
      <alignment horizontal="center" vertical="center"/>
    </xf>
    <xf numFmtId="189" fontId="25" fillId="0" borderId="23" xfId="48" applyNumberFormat="1" applyFont="1" applyBorder="1" applyAlignment="1">
      <alignment horizontal="center" vertical="center"/>
    </xf>
    <xf numFmtId="190" fontId="25" fillId="0" borderId="23" xfId="48" applyNumberFormat="1" applyFont="1" applyBorder="1" applyAlignment="1">
      <alignment horizontal="center" vertical="center"/>
    </xf>
    <xf numFmtId="190" fontId="2" fillId="0" borderId="23" xfId="48" applyNumberFormat="1" applyFont="1" applyFill="1" applyBorder="1" applyAlignment="1">
      <alignment horizontal="center" vertical="center"/>
    </xf>
    <xf numFmtId="4" fontId="25" fillId="0" borderId="23" xfId="48" applyNumberFormat="1" applyFont="1" applyBorder="1" applyAlignment="1">
      <alignment horizontal="center" vertical="center"/>
    </xf>
    <xf numFmtId="189" fontId="2" fillId="0" borderId="23" xfId="48" applyNumberFormat="1" applyFont="1" applyBorder="1" applyAlignment="1">
      <alignment horizontal="center" vertical="center"/>
    </xf>
    <xf numFmtId="4" fontId="14" fillId="0" borderId="23" xfId="48" applyNumberFormat="1" applyFont="1" applyBorder="1" applyAlignment="1">
      <alignment horizontal="center" vertical="center"/>
    </xf>
    <xf numFmtId="3" fontId="14" fillId="0" borderId="23" xfId="48" applyNumberFormat="1" applyFont="1" applyBorder="1" applyAlignment="1">
      <alignment horizontal="center" vertical="center"/>
    </xf>
    <xf numFmtId="189" fontId="1" fillId="0" borderId="23" xfId="48" applyNumberFormat="1" applyFont="1" applyBorder="1" applyAlignment="1">
      <alignment horizontal="center" vertical="center"/>
    </xf>
    <xf numFmtId="190" fontId="1" fillId="0" borderId="23" xfId="48" applyNumberFormat="1" applyFont="1" applyBorder="1" applyAlignment="1">
      <alignment horizontal="center" vertical="center"/>
    </xf>
    <xf numFmtId="189" fontId="14" fillId="0" borderId="23" xfId="48" applyNumberFormat="1" applyFont="1" applyBorder="1" applyAlignment="1">
      <alignment horizontal="center" vertical="center"/>
    </xf>
    <xf numFmtId="189" fontId="1" fillId="0" borderId="25" xfId="0" applyNumberFormat="1" applyFont="1" applyBorder="1" applyAlignment="1">
      <alignment horizontal="center" vertical="center"/>
    </xf>
    <xf numFmtId="190" fontId="27" fillId="0" borderId="23" xfId="48" applyNumberFormat="1" applyFont="1" applyBorder="1" applyAlignment="1">
      <alignment horizontal="center" vertical="center"/>
    </xf>
    <xf numFmtId="188" fontId="28" fillId="0" borderId="15" xfId="48" applyNumberFormat="1" applyFont="1" applyBorder="1" applyAlignment="1">
      <alignment horizontal="center" vertical="center" wrapText="1"/>
    </xf>
    <xf numFmtId="193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91" fontId="21" fillId="0" borderId="21" xfId="0" applyNumberFormat="1" applyFont="1" applyBorder="1" applyAlignment="1">
      <alignment horizontal="center" vertical="center" wrapText="1"/>
    </xf>
    <xf numFmtId="190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8" applyNumberFormat="1" applyFont="1" applyBorder="1" applyAlignment="1">
      <alignment horizontal="center" vertical="center"/>
    </xf>
    <xf numFmtId="189" fontId="23" fillId="0" borderId="23" xfId="48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8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15" fillId="28" borderId="9" xfId="64" applyBorder="1" applyAlignment="1">
      <alignment/>
    </xf>
    <xf numFmtId="0" fontId="111" fillId="25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8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1" fillId="32" borderId="0" xfId="84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1" fontId="60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16" fillId="0" borderId="9" xfId="91" applyFont="1" applyFill="1" applyBorder="1" applyAlignment="1">
      <alignment horizontal="center" vertical="center" wrapText="1"/>
      <protection/>
    </xf>
    <xf numFmtId="0" fontId="16" fillId="0" borderId="17" xfId="91" applyFont="1" applyFill="1" applyBorder="1" applyAlignment="1">
      <alignment vertical="center" wrapText="1"/>
      <protection/>
    </xf>
    <xf numFmtId="3" fontId="20" fillId="0" borderId="17" xfId="91" applyNumberFormat="1" applyFont="1" applyFill="1" applyBorder="1" applyAlignment="1">
      <alignment horizontal="center" vertical="center" wrapText="1"/>
      <protection/>
    </xf>
    <xf numFmtId="0" fontId="20" fillId="0" borderId="17" xfId="91" applyFont="1" applyFill="1" applyBorder="1" applyAlignment="1">
      <alignment horizontal="center" vertical="center" wrapText="1"/>
      <protection/>
    </xf>
    <xf numFmtId="3" fontId="20" fillId="0" borderId="17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Alignment="1">
      <alignment vertical="center"/>
      <protection/>
    </xf>
    <xf numFmtId="3" fontId="20" fillId="0" borderId="15" xfId="91" applyNumberFormat="1" applyFont="1" applyFill="1" applyBorder="1" applyAlignment="1">
      <alignment horizontal="center" vertical="center" wrapText="1"/>
      <protection/>
    </xf>
    <xf numFmtId="0" fontId="16" fillId="0" borderId="15" xfId="91" applyFont="1" applyFill="1" applyBorder="1" applyAlignment="1">
      <alignment vertical="center" wrapText="1"/>
      <protection/>
    </xf>
    <xf numFmtId="0" fontId="16" fillId="0" borderId="15" xfId="91" applyFont="1" applyFill="1" applyBorder="1" applyAlignment="1">
      <alignment horizontal="center" vertical="center" wrapText="1"/>
      <protection/>
    </xf>
    <xf numFmtId="3" fontId="20" fillId="0" borderId="15" xfId="91" applyNumberFormat="1" applyFont="1" applyFill="1" applyBorder="1" applyAlignment="1">
      <alignment horizontal="center" vertical="center"/>
      <protection/>
    </xf>
    <xf numFmtId="0" fontId="38" fillId="0" borderId="15" xfId="91" applyFont="1" applyFill="1" applyBorder="1" applyAlignment="1">
      <alignment vertical="center" wrapText="1"/>
      <protection/>
    </xf>
    <xf numFmtId="0" fontId="38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>
      <alignment/>
      <protection/>
    </xf>
    <xf numFmtId="0" fontId="20" fillId="0" borderId="9" xfId="91" applyFont="1" applyFill="1" applyBorder="1" applyAlignment="1">
      <alignment horizontal="center" vertical="center" wrapText="1"/>
      <protection/>
    </xf>
    <xf numFmtId="0" fontId="20" fillId="0" borderId="15" xfId="91" applyFont="1" applyFill="1" applyBorder="1" applyAlignment="1">
      <alignment vertical="center" wrapText="1"/>
      <protection/>
    </xf>
    <xf numFmtId="0" fontId="20" fillId="0" borderId="15" xfId="91" applyFont="1" applyFill="1" applyBorder="1" applyAlignment="1">
      <alignment horizontal="center" vertical="center" wrapText="1"/>
      <protection/>
    </xf>
    <xf numFmtId="0" fontId="20" fillId="0" borderId="0" xfId="91" applyFont="1" applyFill="1" applyAlignment="1">
      <alignment vertical="center"/>
      <protection/>
    </xf>
    <xf numFmtId="3" fontId="61" fillId="0" borderId="15" xfId="91" applyNumberFormat="1" applyFont="1" applyFill="1" applyBorder="1" applyAlignment="1">
      <alignment horizontal="center" vertical="center"/>
      <protection/>
    </xf>
    <xf numFmtId="3" fontId="16" fillId="0" borderId="15" xfId="91" applyNumberFormat="1" applyFont="1" applyFill="1" applyBorder="1" applyAlignment="1">
      <alignment horizontal="center" vertical="center"/>
      <protection/>
    </xf>
    <xf numFmtId="0" fontId="20" fillId="0" borderId="18" xfId="91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5" borderId="26" xfId="91" applyFont="1" applyFill="1" applyBorder="1" applyAlignment="1">
      <alignment horizontal="center" vertical="center" wrapText="1"/>
      <protection/>
    </xf>
    <xf numFmtId="0" fontId="16" fillId="35" borderId="26" xfId="91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20" fillId="35" borderId="0" xfId="91" applyFont="1" applyFill="1">
      <alignment/>
      <protection/>
    </xf>
    <xf numFmtId="0" fontId="38" fillId="0" borderId="18" xfId="91" applyFont="1" applyFill="1" applyBorder="1" applyAlignment="1">
      <alignment vertical="center" wrapText="1"/>
      <protection/>
    </xf>
    <xf numFmtId="3" fontId="20" fillId="0" borderId="18" xfId="91" applyNumberFormat="1" applyFont="1" applyFill="1" applyBorder="1" applyAlignment="1">
      <alignment horizontal="center" vertical="center"/>
      <protection/>
    </xf>
    <xf numFmtId="0" fontId="16" fillId="0" borderId="18" xfId="91" applyFont="1" applyFill="1" applyBorder="1" applyAlignment="1">
      <alignment horizontal="center" vertical="center" wrapText="1"/>
      <protection/>
    </xf>
    <xf numFmtId="3" fontId="16" fillId="0" borderId="18" xfId="91" applyNumberFormat="1" applyFont="1" applyFill="1" applyBorder="1" applyAlignment="1">
      <alignment horizontal="center" vertical="center"/>
      <protection/>
    </xf>
    <xf numFmtId="0" fontId="16" fillId="35" borderId="0" xfId="91" applyFont="1" applyFill="1">
      <alignment/>
      <protection/>
    </xf>
    <xf numFmtId="0" fontId="35" fillId="0" borderId="0" xfId="91" applyFont="1" applyFill="1" applyAlignment="1">
      <alignment horizontal="right" vertical="center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35" borderId="11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0" fontId="20" fillId="0" borderId="27" xfId="9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30" xfId="91" applyNumberFormat="1" applyFont="1" applyFill="1" applyBorder="1" applyAlignment="1">
      <alignment horizontal="center" vertical="center"/>
      <protection/>
    </xf>
    <xf numFmtId="3" fontId="20" fillId="0" borderId="28" xfId="91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20" fillId="0" borderId="31" xfId="91" applyNumberFormat="1" applyFont="1" applyFill="1" applyBorder="1" applyAlignment="1">
      <alignment horizontal="center" vertical="center"/>
      <protection/>
    </xf>
    <xf numFmtId="0" fontId="16" fillId="0" borderId="28" xfId="91" applyFont="1" applyFill="1" applyBorder="1" applyAlignment="1">
      <alignment horizontal="center" vertical="center"/>
      <protection/>
    </xf>
    <xf numFmtId="0" fontId="16" fillId="0" borderId="29" xfId="9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vertical="center"/>
      <protection/>
    </xf>
    <xf numFmtId="3" fontId="20" fillId="0" borderId="30" xfId="91" applyNumberFormat="1" applyFont="1" applyFill="1" applyBorder="1" applyAlignment="1">
      <alignment horizontal="center" vertical="center" wrapText="1"/>
      <protection/>
    </xf>
    <xf numFmtId="0" fontId="16" fillId="0" borderId="30" xfId="91" applyFont="1" applyFill="1" applyBorder="1" applyAlignment="1">
      <alignment horizontal="center" vertical="center"/>
      <protection/>
    </xf>
    <xf numFmtId="0" fontId="35" fillId="0" borderId="0" xfId="91" applyFont="1" applyFill="1" applyAlignment="1">
      <alignment vertical="center"/>
      <protection/>
    </xf>
    <xf numFmtId="3" fontId="20" fillId="0" borderId="32" xfId="91" applyNumberFormat="1" applyFont="1" applyFill="1" applyBorder="1" applyAlignment="1">
      <alignment horizontal="right" vertical="center"/>
      <protection/>
    </xf>
    <xf numFmtId="3" fontId="20" fillId="0" borderId="27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3" fontId="20" fillId="0" borderId="32" xfId="91" applyNumberFormat="1" applyFont="1" applyFill="1" applyBorder="1" applyAlignment="1">
      <alignment horizontal="right" vertical="center" wrapText="1"/>
      <protection/>
    </xf>
    <xf numFmtId="3" fontId="20" fillId="0" borderId="27" xfId="91" applyNumberFormat="1" applyFont="1" applyFill="1" applyBorder="1" applyAlignment="1">
      <alignment horizontal="right" vertical="center" wrapText="1"/>
      <protection/>
    </xf>
    <xf numFmtId="3" fontId="20" fillId="0" borderId="33" xfId="91" applyNumberFormat="1" applyFont="1" applyFill="1" applyBorder="1" applyAlignment="1">
      <alignment horizontal="left" vertical="center" wrapText="1"/>
      <protection/>
    </xf>
    <xf numFmtId="3" fontId="20" fillId="0" borderId="23" xfId="91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3" fontId="20" fillId="0" borderId="33" xfId="91" applyNumberFormat="1" applyFont="1" applyFill="1" applyBorder="1" applyAlignment="1">
      <alignment horizontal="left" vertical="center"/>
      <protection/>
    </xf>
    <xf numFmtId="3" fontId="20" fillId="0" borderId="23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/>
      <protection/>
    </xf>
    <xf numFmtId="3" fontId="20" fillId="0" borderId="25" xfId="91" applyNumberFormat="1" applyFont="1" applyFill="1" applyBorder="1" applyAlignment="1">
      <alignment horizontal="left" vertical="center" wrapText="1"/>
      <protection/>
    </xf>
    <xf numFmtId="3" fontId="20" fillId="0" borderId="34" xfId="91" applyNumberFormat="1" applyFont="1" applyFill="1" applyBorder="1" applyAlignment="1">
      <alignment horizontal="right" vertical="center" wrapText="1"/>
      <protection/>
    </xf>
    <xf numFmtId="3" fontId="20" fillId="0" borderId="34" xfId="91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center"/>
    </xf>
    <xf numFmtId="0" fontId="68" fillId="34" borderId="0" xfId="89" applyFont="1" applyFill="1" applyAlignment="1">
      <alignment vertical="center" wrapText="1"/>
      <protection/>
    </xf>
    <xf numFmtId="0" fontId="21" fillId="34" borderId="0" xfId="89" applyFont="1" applyFill="1" applyAlignment="1">
      <alignment vertical="center" wrapText="1"/>
      <protection/>
    </xf>
    <xf numFmtId="0" fontId="21" fillId="34" borderId="0" xfId="89" applyFont="1" applyFill="1" applyAlignment="1">
      <alignment horizontal="center" vertical="center" wrapText="1"/>
      <protection/>
    </xf>
    <xf numFmtId="0" fontId="21" fillId="34" borderId="0" xfId="89" applyFont="1" applyFill="1" applyBorder="1" applyAlignment="1">
      <alignment vertical="center" wrapText="1"/>
      <protection/>
    </xf>
    <xf numFmtId="0" fontId="62" fillId="34" borderId="0" xfId="89" applyNumberFormat="1" applyFont="1" applyFill="1" applyBorder="1" applyAlignment="1">
      <alignment horizontal="right" vertical="center" wrapText="1"/>
      <protection/>
    </xf>
    <xf numFmtId="0" fontId="63" fillId="34" borderId="9" xfId="89" applyFont="1" applyFill="1" applyBorder="1" applyAlignment="1">
      <alignment horizontal="center" vertical="center" wrapText="1"/>
      <protection/>
    </xf>
    <xf numFmtId="0" fontId="63" fillId="34" borderId="9" xfId="89" applyNumberFormat="1" applyFont="1" applyFill="1" applyBorder="1" applyAlignment="1">
      <alignment horizontal="center" vertical="center" wrapText="1"/>
      <protection/>
    </xf>
    <xf numFmtId="0" fontId="63" fillId="34" borderId="0" xfId="89" applyFont="1" applyFill="1" applyAlignment="1">
      <alignment vertical="center" wrapText="1"/>
      <protection/>
    </xf>
    <xf numFmtId="0" fontId="63" fillId="34" borderId="21" xfId="89" applyFont="1" applyFill="1" applyBorder="1" applyAlignment="1">
      <alignment horizontal="center" vertical="center" wrapText="1"/>
      <protection/>
    </xf>
    <xf numFmtId="0" fontId="63" fillId="34" borderId="21" xfId="89" applyFont="1" applyFill="1" applyBorder="1" applyAlignment="1">
      <alignment vertical="center" wrapText="1"/>
      <protection/>
    </xf>
    <xf numFmtId="3" fontId="63" fillId="34" borderId="21" xfId="89" applyNumberFormat="1" applyFont="1" applyFill="1" applyBorder="1" applyAlignment="1">
      <alignment vertical="center" wrapText="1"/>
      <protection/>
    </xf>
    <xf numFmtId="0" fontId="21" fillId="34" borderId="15" xfId="89" applyFont="1" applyFill="1" applyBorder="1" applyAlignment="1">
      <alignment horizontal="center" vertical="center" wrapText="1"/>
      <protection/>
    </xf>
    <xf numFmtId="189" fontId="21" fillId="34" borderId="0" xfId="89" applyNumberFormat="1" applyFont="1" applyFill="1" applyAlignment="1">
      <alignment horizontal="left" vertical="center" wrapText="1"/>
      <protection/>
    </xf>
    <xf numFmtId="0" fontId="21" fillId="34" borderId="0" xfId="89" applyFont="1" applyFill="1" applyAlignment="1">
      <alignment horizontal="right" vertical="center" wrapText="1"/>
      <protection/>
    </xf>
    <xf numFmtId="0" fontId="21" fillId="34" borderId="0" xfId="89" applyFont="1" applyFill="1" applyAlignment="1">
      <alignment horizontal="left" vertical="center" wrapText="1"/>
      <protection/>
    </xf>
    <xf numFmtId="0" fontId="62" fillId="34" borderId="15" xfId="89" applyFont="1" applyFill="1" applyBorder="1" applyAlignment="1">
      <alignment horizontal="center" vertical="center" wrapText="1"/>
      <protection/>
    </xf>
    <xf numFmtId="0" fontId="62" fillId="34" borderId="0" xfId="89" applyFont="1" applyFill="1" applyAlignment="1">
      <alignment horizontal="left" vertical="center" wrapText="1"/>
      <protection/>
    </xf>
    <xf numFmtId="0" fontId="62" fillId="34" borderId="0" xfId="89" applyFont="1" applyFill="1" applyAlignment="1">
      <alignment horizontal="right" vertical="center" wrapText="1"/>
      <protection/>
    </xf>
    <xf numFmtId="0" fontId="62" fillId="34" borderId="0" xfId="89" applyFont="1" applyFill="1" applyAlignment="1">
      <alignment vertical="center" wrapText="1"/>
      <protection/>
    </xf>
    <xf numFmtId="0" fontId="9" fillId="34" borderId="15" xfId="89" applyFont="1" applyFill="1" applyBorder="1" applyAlignment="1">
      <alignment horizontal="center" vertical="center" wrapText="1"/>
      <protection/>
    </xf>
    <xf numFmtId="0" fontId="9" fillId="34" borderId="27" xfId="89" applyFont="1" applyFill="1" applyBorder="1" applyAlignment="1">
      <alignment horizontal="center" vertical="center" wrapText="1"/>
      <protection/>
    </xf>
    <xf numFmtId="0" fontId="9" fillId="34" borderId="23" xfId="89" applyNumberFormat="1" applyFont="1" applyFill="1" applyBorder="1" applyAlignment="1">
      <alignment vertical="center" wrapText="1"/>
      <protection/>
    </xf>
    <xf numFmtId="1" fontId="9" fillId="34" borderId="15" xfId="89" applyNumberFormat="1" applyFont="1" applyFill="1" applyBorder="1" applyAlignment="1">
      <alignment horizontal="right" vertical="center" wrapText="1"/>
      <protection/>
    </xf>
    <xf numFmtId="0" fontId="64" fillId="34" borderId="15" xfId="89" applyFont="1" applyFill="1" applyBorder="1" applyAlignment="1">
      <alignment horizontal="center" vertical="center" wrapText="1"/>
      <protection/>
    </xf>
    <xf numFmtId="0" fontId="64" fillId="34" borderId="27" xfId="89" applyFont="1" applyFill="1" applyBorder="1" applyAlignment="1">
      <alignment horizontal="center" vertical="center" wrapText="1"/>
      <protection/>
    </xf>
    <xf numFmtId="0" fontId="64" fillId="34" borderId="23" xfId="89" applyNumberFormat="1" applyFont="1" applyFill="1" applyBorder="1" applyAlignment="1">
      <alignment vertical="center" wrapText="1"/>
      <protection/>
    </xf>
    <xf numFmtId="1" fontId="21" fillId="34" borderId="0" xfId="89" applyNumberFormat="1" applyFont="1" applyFill="1" applyAlignment="1">
      <alignment vertical="center" wrapText="1"/>
      <protection/>
    </xf>
    <xf numFmtId="0" fontId="64" fillId="34" borderId="27" xfId="89" applyFont="1" applyFill="1" applyBorder="1" applyAlignment="1">
      <alignment horizontal="right" vertical="center" wrapText="1"/>
      <protection/>
    </xf>
    <xf numFmtId="0" fontId="9" fillId="34" borderId="27" xfId="89" applyFont="1" applyFill="1" applyBorder="1" applyAlignment="1">
      <alignment horizontal="right" vertical="center" wrapText="1"/>
      <protection/>
    </xf>
    <xf numFmtId="1" fontId="9" fillId="34" borderId="15" xfId="89" applyNumberFormat="1" applyFont="1" applyFill="1" applyBorder="1" applyAlignment="1">
      <alignment horizontal="left" vertical="center" wrapText="1"/>
      <protection/>
    </xf>
    <xf numFmtId="1" fontId="21" fillId="34" borderId="0" xfId="89" applyNumberFormat="1" applyFont="1" applyFill="1" applyAlignment="1">
      <alignment horizontal="left" vertical="center" wrapText="1"/>
      <protection/>
    </xf>
    <xf numFmtId="0" fontId="64" fillId="34" borderId="35" xfId="89" applyFont="1" applyFill="1" applyBorder="1" applyAlignment="1">
      <alignment horizontal="center" vertical="center" wrapText="1"/>
      <protection/>
    </xf>
    <xf numFmtId="3" fontId="9" fillId="34" borderId="15" xfId="89" applyNumberFormat="1" applyFont="1" applyFill="1" applyBorder="1" applyAlignment="1">
      <alignment horizontal="right" vertical="center" wrapText="1"/>
      <protection/>
    </xf>
    <xf numFmtId="0" fontId="21" fillId="34" borderId="34" xfId="89" applyFont="1" applyFill="1" applyBorder="1" applyAlignment="1">
      <alignment horizontal="center" vertical="center" wrapText="1"/>
      <protection/>
    </xf>
    <xf numFmtId="0" fontId="21" fillId="34" borderId="36" xfId="89" applyFont="1" applyFill="1" applyBorder="1" applyAlignment="1">
      <alignment horizontal="center" vertical="center" wrapText="1"/>
      <protection/>
    </xf>
    <xf numFmtId="0" fontId="21" fillId="34" borderId="25" xfId="89" applyFont="1" applyFill="1" applyBorder="1" applyAlignment="1">
      <alignment vertical="center" wrapText="1"/>
      <protection/>
    </xf>
    <xf numFmtId="191" fontId="21" fillId="34" borderId="18" xfId="89" applyNumberFormat="1" applyFont="1" applyFill="1" applyBorder="1" applyAlignment="1">
      <alignment vertical="center" wrapText="1"/>
      <protection/>
    </xf>
    <xf numFmtId="0" fontId="21" fillId="34" borderId="18" xfId="89" applyFont="1" applyFill="1" applyBorder="1" applyAlignment="1">
      <alignment vertical="center" wrapText="1"/>
      <protection/>
    </xf>
    <xf numFmtId="0" fontId="70" fillId="34" borderId="0" xfId="89" applyFont="1" applyFill="1" applyAlignment="1">
      <alignment vertical="center" wrapText="1"/>
      <protection/>
    </xf>
    <xf numFmtId="0" fontId="63" fillId="34" borderId="0" xfId="90" applyFont="1" applyFill="1" applyAlignment="1">
      <alignment horizontal="center" vertical="center"/>
      <protection/>
    </xf>
    <xf numFmtId="0" fontId="21" fillId="34" borderId="0" xfId="90" applyFont="1" applyFill="1" applyAlignment="1">
      <alignment vertical="center"/>
      <protection/>
    </xf>
    <xf numFmtId="0" fontId="63" fillId="34" borderId="0" xfId="90" applyFont="1" applyFill="1" applyAlignment="1">
      <alignment horizontal="center" vertical="center" wrapText="1"/>
      <protection/>
    </xf>
    <xf numFmtId="189" fontId="63" fillId="34" borderId="0" xfId="90" applyNumberFormat="1" applyFont="1" applyFill="1" applyAlignment="1">
      <alignment horizontal="center" vertical="center"/>
      <protection/>
    </xf>
    <xf numFmtId="188" fontId="63" fillId="34" borderId="0" xfId="50" applyNumberFormat="1" applyFont="1" applyFill="1" applyAlignment="1">
      <alignment horizontal="center" vertical="center"/>
    </xf>
    <xf numFmtId="0" fontId="21" fillId="34" borderId="1" xfId="90" applyFont="1" applyFill="1" applyBorder="1" applyAlignment="1">
      <alignment horizontal="center" vertical="center"/>
      <protection/>
    </xf>
    <xf numFmtId="49" fontId="21" fillId="34" borderId="1" xfId="90" applyNumberFormat="1" applyFont="1" applyFill="1" applyBorder="1" applyAlignment="1">
      <alignment vertical="center" wrapText="1"/>
      <protection/>
    </xf>
    <xf numFmtId="189" fontId="21" fillId="34" borderId="0" xfId="90" applyNumberFormat="1" applyFont="1" applyFill="1" applyAlignment="1">
      <alignment vertical="center" wrapText="1"/>
      <protection/>
    </xf>
    <xf numFmtId="49" fontId="21" fillId="34" borderId="0" xfId="90" applyNumberFormat="1" applyFont="1" applyFill="1" applyAlignment="1">
      <alignment vertical="center" wrapText="1"/>
      <protection/>
    </xf>
    <xf numFmtId="171" fontId="21" fillId="34" borderId="0" xfId="52" applyFont="1" applyFill="1" applyAlignment="1">
      <alignment vertical="center"/>
    </xf>
    <xf numFmtId="188" fontId="21" fillId="34" borderId="0" xfId="50" applyNumberFormat="1" applyFont="1" applyFill="1" applyAlignment="1">
      <alignment vertical="center"/>
    </xf>
    <xf numFmtId="0" fontId="63" fillId="34" borderId="9" xfId="90" applyFont="1" applyFill="1" applyBorder="1" applyAlignment="1">
      <alignment horizontal="center" vertical="center" wrapText="1"/>
      <protection/>
    </xf>
    <xf numFmtId="49" fontId="63" fillId="34" borderId="9" xfId="90" applyNumberFormat="1" applyFont="1" applyFill="1" applyBorder="1" applyAlignment="1">
      <alignment horizontal="center" vertical="center" wrapText="1"/>
      <protection/>
    </xf>
    <xf numFmtId="189" fontId="63" fillId="34" borderId="9" xfId="90" applyNumberFormat="1" applyFont="1" applyFill="1" applyBorder="1" applyAlignment="1">
      <alignment horizontal="center" vertical="center" wrapText="1"/>
      <protection/>
    </xf>
    <xf numFmtId="1" fontId="63" fillId="34" borderId="9" xfId="90" applyNumberFormat="1" applyFont="1" applyFill="1" applyBorder="1" applyAlignment="1">
      <alignment horizontal="center" vertical="center" wrapText="1"/>
      <protection/>
    </xf>
    <xf numFmtId="1" fontId="63" fillId="34" borderId="9" xfId="52" applyNumberFormat="1" applyFont="1" applyFill="1" applyBorder="1" applyAlignment="1">
      <alignment horizontal="center" vertical="center" wrapText="1"/>
    </xf>
    <xf numFmtId="1" fontId="63" fillId="34" borderId="9" xfId="50" applyNumberFormat="1" applyFont="1" applyFill="1" applyBorder="1" applyAlignment="1">
      <alignment horizontal="center" vertical="center" wrapText="1"/>
    </xf>
    <xf numFmtId="1" fontId="63" fillId="34" borderId="0" xfId="50" applyNumberFormat="1" applyFont="1" applyFill="1" applyBorder="1" applyAlignment="1">
      <alignment horizontal="center" vertical="center" wrapText="1"/>
    </xf>
    <xf numFmtId="0" fontId="63" fillId="34" borderId="0" xfId="90" applyFont="1" applyFill="1" applyAlignment="1">
      <alignment vertical="center" wrapText="1"/>
      <protection/>
    </xf>
    <xf numFmtId="0" fontId="63" fillId="34" borderId="21" xfId="90" applyFont="1" applyFill="1" applyBorder="1" applyAlignment="1">
      <alignment horizontal="center" vertical="center"/>
      <protection/>
    </xf>
    <xf numFmtId="49" fontId="63" fillId="34" borderId="21" xfId="90" applyNumberFormat="1" applyFont="1" applyFill="1" applyBorder="1" applyAlignment="1">
      <alignment horizontal="center" vertical="center" wrapText="1"/>
      <protection/>
    </xf>
    <xf numFmtId="189" fontId="63" fillId="34" borderId="21" xfId="90" applyNumberFormat="1" applyFont="1" applyFill="1" applyBorder="1" applyAlignment="1">
      <alignment horizontal="center" vertical="center" wrapText="1"/>
      <protection/>
    </xf>
    <xf numFmtId="189" fontId="63" fillId="34" borderId="21" xfId="52" applyNumberFormat="1" applyFont="1" applyFill="1" applyBorder="1" applyAlignment="1">
      <alignment vertical="center"/>
    </xf>
    <xf numFmtId="188" fontId="63" fillId="34" borderId="21" xfId="52" applyNumberFormat="1" applyFont="1" applyFill="1" applyBorder="1" applyAlignment="1">
      <alignment vertical="center"/>
    </xf>
    <xf numFmtId="192" fontId="63" fillId="34" borderId="21" xfId="50" applyNumberFormat="1" applyFont="1" applyFill="1" applyBorder="1" applyAlignment="1">
      <alignment vertical="center"/>
    </xf>
    <xf numFmtId="192" fontId="63" fillId="34" borderId="0" xfId="50" applyNumberFormat="1" applyFont="1" applyFill="1" applyBorder="1" applyAlignment="1">
      <alignment vertical="center"/>
    </xf>
    <xf numFmtId="0" fontId="63" fillId="34" borderId="0" xfId="90" applyFont="1" applyFill="1" applyAlignment="1">
      <alignment vertical="center"/>
      <protection/>
    </xf>
    <xf numFmtId="3" fontId="63" fillId="34" borderId="0" xfId="90" applyNumberFormat="1" applyFont="1" applyFill="1" applyAlignment="1">
      <alignment vertical="center"/>
      <protection/>
    </xf>
    <xf numFmtId="0" fontId="63" fillId="34" borderId="15" xfId="90" applyFont="1" applyFill="1" applyBorder="1" applyAlignment="1">
      <alignment horizontal="center" vertical="center"/>
      <protection/>
    </xf>
    <xf numFmtId="49" fontId="63" fillId="34" borderId="15" xfId="90" applyNumberFormat="1" applyFont="1" applyFill="1" applyBorder="1" applyAlignment="1">
      <alignment horizontal="right" vertical="center" wrapText="1"/>
      <protection/>
    </xf>
    <xf numFmtId="189" fontId="63" fillId="34" borderId="15" xfId="90" applyNumberFormat="1" applyFont="1" applyFill="1" applyBorder="1" applyAlignment="1">
      <alignment vertical="center" wrapText="1"/>
      <protection/>
    </xf>
    <xf numFmtId="189" fontId="63" fillId="34" borderId="15" xfId="52" applyNumberFormat="1" applyFont="1" applyFill="1" applyBorder="1" applyAlignment="1">
      <alignment horizontal="left" vertical="center"/>
    </xf>
    <xf numFmtId="189" fontId="63" fillId="34" borderId="15" xfId="52" applyNumberFormat="1" applyFont="1" applyFill="1" applyBorder="1" applyAlignment="1">
      <alignment vertical="center"/>
    </xf>
    <xf numFmtId="188" fontId="63" fillId="34" borderId="15" xfId="52" applyNumberFormat="1" applyFont="1" applyFill="1" applyBorder="1" applyAlignment="1">
      <alignment vertical="center"/>
    </xf>
    <xf numFmtId="188" fontId="63" fillId="34" borderId="15" xfId="50" applyNumberFormat="1" applyFont="1" applyFill="1" applyBorder="1" applyAlignment="1">
      <alignment vertical="center"/>
    </xf>
    <xf numFmtId="188" fontId="63" fillId="34" borderId="0" xfId="50" applyNumberFormat="1" applyFont="1" applyFill="1" applyBorder="1" applyAlignment="1">
      <alignment vertical="center"/>
    </xf>
    <xf numFmtId="0" fontId="42" fillId="34" borderId="0" xfId="90" applyFont="1" applyFill="1" applyAlignment="1">
      <alignment horizontal="right" vertical="center"/>
      <protection/>
    </xf>
    <xf numFmtId="0" fontId="42" fillId="34" borderId="0" xfId="90" applyFont="1" applyFill="1" applyAlignment="1">
      <alignment vertical="center"/>
      <protection/>
    </xf>
    <xf numFmtId="0" fontId="42" fillId="34" borderId="0" xfId="90" applyFont="1" applyFill="1" applyAlignment="1">
      <alignment horizontal="left" vertical="center"/>
      <protection/>
    </xf>
    <xf numFmtId="0" fontId="21" fillId="34" borderId="15" xfId="90" applyFont="1" applyFill="1" applyBorder="1" applyAlignment="1">
      <alignment horizontal="center" vertical="center"/>
      <protection/>
    </xf>
    <xf numFmtId="49" fontId="21" fillId="34" borderId="15" xfId="90" applyNumberFormat="1" applyFont="1" applyFill="1" applyBorder="1" applyAlignment="1">
      <alignment horizontal="right" vertical="center" wrapText="1"/>
      <protection/>
    </xf>
    <xf numFmtId="189" fontId="21" fillId="34" borderId="15" xfId="90" applyNumberFormat="1" applyFont="1" applyFill="1" applyBorder="1" applyAlignment="1">
      <alignment vertical="center" wrapText="1"/>
      <protection/>
    </xf>
    <xf numFmtId="189" fontId="21" fillId="34" borderId="15" xfId="52" applyNumberFormat="1" applyFont="1" applyFill="1" applyBorder="1" applyAlignment="1">
      <alignment horizontal="left" vertical="center"/>
    </xf>
    <xf numFmtId="189" fontId="21" fillId="34" borderId="15" xfId="52" applyNumberFormat="1" applyFont="1" applyFill="1" applyBorder="1" applyAlignment="1">
      <alignment vertical="center"/>
    </xf>
    <xf numFmtId="188" fontId="21" fillId="34" borderId="15" xfId="52" applyNumberFormat="1" applyFont="1" applyFill="1" applyBorder="1" applyAlignment="1">
      <alignment vertical="center"/>
    </xf>
    <xf numFmtId="188" fontId="21" fillId="34" borderId="15" xfId="50" applyNumberFormat="1" applyFont="1" applyFill="1" applyBorder="1" applyAlignment="1">
      <alignment vertical="center"/>
    </xf>
    <xf numFmtId="188" fontId="21" fillId="34" borderId="0" xfId="50" applyNumberFormat="1" applyFont="1" applyFill="1" applyBorder="1" applyAlignment="1">
      <alignment vertical="center"/>
    </xf>
    <xf numFmtId="0" fontId="21" fillId="34" borderId="0" xfId="90" applyFont="1" applyFill="1" applyAlignment="1">
      <alignment horizontal="right" vertical="center"/>
      <protection/>
    </xf>
    <xf numFmtId="0" fontId="21" fillId="34" borderId="0" xfId="90" applyFont="1" applyFill="1" applyAlignment="1">
      <alignment horizontal="left" vertical="center"/>
      <protection/>
    </xf>
    <xf numFmtId="49" fontId="21" fillId="34" borderId="15" xfId="90" applyNumberFormat="1" applyFont="1" applyFill="1" applyBorder="1" applyAlignment="1">
      <alignment vertical="center" wrapText="1"/>
      <protection/>
    </xf>
    <xf numFmtId="49" fontId="21" fillId="34" borderId="15" xfId="90" applyNumberFormat="1" applyFont="1" applyFill="1" applyBorder="1" applyAlignment="1" quotePrefix="1">
      <alignment vertical="center" wrapText="1"/>
      <protection/>
    </xf>
    <xf numFmtId="189" fontId="21" fillId="34" borderId="15" xfId="90" applyNumberFormat="1" applyFont="1" applyFill="1" applyBorder="1" applyAlignment="1" quotePrefix="1">
      <alignment vertical="center" wrapText="1"/>
      <protection/>
    </xf>
    <xf numFmtId="49" fontId="9" fillId="34" borderId="15" xfId="90" applyNumberFormat="1" applyFont="1" applyFill="1" applyBorder="1" applyAlignment="1" quotePrefix="1">
      <alignment vertical="center" wrapText="1"/>
      <protection/>
    </xf>
    <xf numFmtId="189" fontId="9" fillId="34" borderId="15" xfId="90" applyNumberFormat="1" applyFont="1" applyFill="1" applyBorder="1" applyAlignment="1" quotePrefix="1">
      <alignment vertical="center" wrapText="1"/>
      <protection/>
    </xf>
    <xf numFmtId="49" fontId="63" fillId="34" borderId="15" xfId="90" applyNumberFormat="1" applyFont="1" applyFill="1" applyBorder="1" applyAlignment="1">
      <alignment vertical="center" wrapText="1"/>
      <protection/>
    </xf>
    <xf numFmtId="213" fontId="63" fillId="34" borderId="15" xfId="90" applyNumberFormat="1" applyFont="1" applyFill="1" applyBorder="1" applyAlignment="1">
      <alignment vertical="center" wrapText="1"/>
      <protection/>
    </xf>
    <xf numFmtId="3" fontId="63" fillId="34" borderId="15" xfId="90" applyNumberFormat="1" applyFont="1" applyFill="1" applyBorder="1" applyAlignment="1">
      <alignment vertical="center" wrapText="1"/>
      <protection/>
    </xf>
    <xf numFmtId="0" fontId="62" fillId="34" borderId="15" xfId="90" applyFont="1" applyFill="1" applyBorder="1" applyAlignment="1">
      <alignment horizontal="center" vertical="center"/>
      <protection/>
    </xf>
    <xf numFmtId="49" fontId="62" fillId="34" borderId="15" xfId="90" applyNumberFormat="1" applyFont="1" applyFill="1" applyBorder="1" applyAlignment="1">
      <alignment horizontal="right" vertical="center" wrapText="1"/>
      <protection/>
    </xf>
    <xf numFmtId="189" fontId="62" fillId="34" borderId="15" xfId="90" applyNumberFormat="1" applyFont="1" applyFill="1" applyBorder="1" applyAlignment="1">
      <alignment vertical="center" wrapText="1"/>
      <protection/>
    </xf>
    <xf numFmtId="189" fontId="62" fillId="34" borderId="15" xfId="90" applyNumberFormat="1" applyFont="1" applyFill="1" applyBorder="1" applyAlignment="1">
      <alignment horizontal="left" vertical="center" wrapText="1"/>
      <protection/>
    </xf>
    <xf numFmtId="188" fontId="62" fillId="34" borderId="0" xfId="50" applyNumberFormat="1" applyFont="1" applyFill="1" applyBorder="1" applyAlignment="1">
      <alignment horizontal="center" vertical="center"/>
    </xf>
    <xf numFmtId="0" fontId="62" fillId="34" borderId="0" xfId="90" applyFont="1" applyFill="1" applyAlignment="1">
      <alignment horizontal="right" vertical="center"/>
      <protection/>
    </xf>
    <xf numFmtId="0" fontId="62" fillId="34" borderId="0" xfId="90" applyFont="1" applyFill="1" applyAlignment="1">
      <alignment vertical="center"/>
      <protection/>
    </xf>
    <xf numFmtId="0" fontId="62" fillId="34" borderId="0" xfId="90" applyFont="1" applyFill="1" applyAlignment="1">
      <alignment horizontal="left" vertical="center"/>
      <protection/>
    </xf>
    <xf numFmtId="3" fontId="21" fillId="34" borderId="15" xfId="52" applyNumberFormat="1" applyFont="1" applyFill="1" applyBorder="1" applyAlignment="1">
      <alignment vertical="center"/>
    </xf>
    <xf numFmtId="3" fontId="21" fillId="34" borderId="15" xfId="52" applyNumberFormat="1" applyFont="1" applyFill="1" applyBorder="1" applyAlignment="1">
      <alignment horizontal="left" vertical="center"/>
    </xf>
    <xf numFmtId="188" fontId="21" fillId="34" borderId="0" xfId="50" applyNumberFormat="1" applyFont="1" applyFill="1" applyBorder="1" applyAlignment="1">
      <alignment horizontal="center" vertical="center"/>
    </xf>
    <xf numFmtId="189" fontId="62" fillId="34" borderId="15" xfId="52" applyNumberFormat="1" applyFont="1" applyFill="1" applyBorder="1" applyAlignment="1">
      <alignment vertical="center"/>
    </xf>
    <xf numFmtId="188" fontId="62" fillId="34" borderId="0" xfId="50" applyNumberFormat="1" applyFont="1" applyFill="1" applyBorder="1" applyAlignment="1">
      <alignment vertical="center"/>
    </xf>
    <xf numFmtId="49" fontId="62" fillId="34" borderId="15" xfId="90" applyNumberFormat="1" applyFont="1" applyFill="1" applyBorder="1" applyAlignment="1">
      <alignment vertical="center" wrapText="1"/>
      <protection/>
    </xf>
    <xf numFmtId="3" fontId="63" fillId="34" borderId="15" xfId="52" applyNumberFormat="1" applyFont="1" applyFill="1" applyBorder="1" applyAlignment="1">
      <alignment vertical="center"/>
    </xf>
    <xf numFmtId="0" fontId="63" fillId="34" borderId="22" xfId="90" applyFont="1" applyFill="1" applyBorder="1" applyAlignment="1">
      <alignment horizontal="center" vertical="center"/>
      <protection/>
    </xf>
    <xf numFmtId="49" fontId="63" fillId="34" borderId="22" xfId="90" applyNumberFormat="1" applyFont="1" applyFill="1" applyBorder="1" applyAlignment="1">
      <alignment vertical="center" wrapText="1"/>
      <protection/>
    </xf>
    <xf numFmtId="189" fontId="63" fillId="34" borderId="22" xfId="90" applyNumberFormat="1" applyFont="1" applyFill="1" applyBorder="1" applyAlignment="1">
      <alignment vertical="center" wrapText="1"/>
      <protection/>
    </xf>
    <xf numFmtId="189" fontId="63" fillId="34" borderId="22" xfId="52" applyNumberFormat="1" applyFont="1" applyFill="1" applyBorder="1" applyAlignment="1">
      <alignment vertical="center"/>
    </xf>
    <xf numFmtId="188" fontId="63" fillId="34" borderId="22" xfId="52" applyNumberFormat="1" applyFont="1" applyFill="1" applyBorder="1" applyAlignment="1">
      <alignment vertical="center"/>
    </xf>
    <xf numFmtId="188" fontId="63" fillId="34" borderId="22" xfId="50" applyNumberFormat="1" applyFont="1" applyFill="1" applyBorder="1" applyAlignment="1">
      <alignment vertical="center"/>
    </xf>
    <xf numFmtId="0" fontId="21" fillId="34" borderId="21" xfId="90" applyFont="1" applyFill="1" applyBorder="1" applyAlignment="1">
      <alignment horizontal="center" vertical="center"/>
      <protection/>
    </xf>
    <xf numFmtId="49" fontId="21" fillId="34" borderId="21" xfId="90" applyNumberFormat="1" applyFont="1" applyFill="1" applyBorder="1" applyAlignment="1">
      <alignment vertical="center" wrapText="1"/>
      <protection/>
    </xf>
    <xf numFmtId="189" fontId="21" fillId="34" borderId="21" xfId="90" applyNumberFormat="1" applyFont="1" applyFill="1" applyBorder="1" applyAlignment="1">
      <alignment vertical="center" wrapText="1"/>
      <protection/>
    </xf>
    <xf numFmtId="189" fontId="42" fillId="34" borderId="21" xfId="52" applyNumberFormat="1" applyFont="1" applyFill="1" applyBorder="1" applyAlignment="1">
      <alignment vertical="center"/>
    </xf>
    <xf numFmtId="189" fontId="21" fillId="34" borderId="21" xfId="52" applyNumberFormat="1" applyFont="1" applyFill="1" applyBorder="1" applyAlignment="1">
      <alignment vertical="center"/>
    </xf>
    <xf numFmtId="188" fontId="21" fillId="34" borderId="21" xfId="52" applyNumberFormat="1" applyFont="1" applyFill="1" applyBorder="1" applyAlignment="1">
      <alignment vertical="center"/>
    </xf>
    <xf numFmtId="188" fontId="21" fillId="34" borderId="21" xfId="50" applyNumberFormat="1" applyFont="1" applyFill="1" applyBorder="1" applyAlignment="1">
      <alignment vertical="center"/>
    </xf>
    <xf numFmtId="0" fontId="21" fillId="34" borderId="18" xfId="90" applyFont="1" applyFill="1" applyBorder="1" applyAlignment="1">
      <alignment horizontal="center" vertical="center"/>
      <protection/>
    </xf>
    <xf numFmtId="49" fontId="21" fillId="34" borderId="18" xfId="90" applyNumberFormat="1" applyFont="1" applyFill="1" applyBorder="1" applyAlignment="1">
      <alignment vertical="center" wrapText="1"/>
      <protection/>
    </xf>
    <xf numFmtId="189" fontId="21" fillId="34" borderId="18" xfId="90" applyNumberFormat="1" applyFont="1" applyFill="1" applyBorder="1" applyAlignment="1">
      <alignment vertical="center" wrapText="1"/>
      <protection/>
    </xf>
    <xf numFmtId="3" fontId="21" fillId="34" borderId="18" xfId="52" applyNumberFormat="1" applyFont="1" applyFill="1" applyBorder="1" applyAlignment="1">
      <alignment vertical="center"/>
    </xf>
    <xf numFmtId="188" fontId="21" fillId="34" borderId="18" xfId="52" applyNumberFormat="1" applyFont="1" applyFill="1" applyBorder="1" applyAlignment="1">
      <alignment vertical="center"/>
    </xf>
    <xf numFmtId="188" fontId="21" fillId="34" borderId="18" xfId="50" applyNumberFormat="1" applyFont="1" applyFill="1" applyBorder="1" applyAlignment="1">
      <alignment vertical="center"/>
    </xf>
    <xf numFmtId="0" fontId="21" fillId="34" borderId="0" xfId="90" applyFont="1" applyFill="1" applyAlignment="1">
      <alignment horizontal="center" vertical="center"/>
      <protection/>
    </xf>
    <xf numFmtId="188" fontId="21" fillId="34" borderId="0" xfId="52" applyNumberFormat="1" applyFont="1" applyFill="1" applyAlignment="1">
      <alignment vertical="center"/>
    </xf>
    <xf numFmtId="0" fontId="74" fillId="34" borderId="0" xfId="90" applyFont="1" applyFill="1" applyAlignment="1">
      <alignment horizontal="center" vertical="center"/>
      <protection/>
    </xf>
    <xf numFmtId="49" fontId="21" fillId="34" borderId="0" xfId="90" applyNumberFormat="1" applyFont="1" applyFill="1" applyAlignment="1">
      <alignment horizontal="left" vertical="center"/>
      <protection/>
    </xf>
    <xf numFmtId="189" fontId="21" fillId="34" borderId="0" xfId="90" applyNumberFormat="1" applyFont="1" applyFill="1" applyAlignment="1">
      <alignment horizontal="left" vertical="center"/>
      <protection/>
    </xf>
    <xf numFmtId="4" fontId="21" fillId="34" borderId="0" xfId="90" applyNumberFormat="1" applyFont="1" applyFill="1" applyAlignment="1">
      <alignment horizontal="left" vertical="center"/>
      <protection/>
    </xf>
    <xf numFmtId="188" fontId="21" fillId="34" borderId="0" xfId="90" applyNumberFormat="1" applyFont="1" applyFill="1" applyAlignment="1">
      <alignment horizontal="left" vertical="center"/>
      <protection/>
    </xf>
    <xf numFmtId="188" fontId="21" fillId="34" borderId="0" xfId="50" applyNumberFormat="1" applyFont="1" applyFill="1" applyAlignment="1">
      <alignment horizontal="left" vertical="center"/>
    </xf>
    <xf numFmtId="3" fontId="63" fillId="34" borderId="15" xfId="89" applyNumberFormat="1" applyFont="1" applyFill="1" applyBorder="1" applyAlignment="1">
      <alignment horizontal="right" vertical="center" wrapText="1"/>
      <protection/>
    </xf>
    <xf numFmtId="1" fontId="63" fillId="34" borderId="15" xfId="89" applyNumberFormat="1" applyFont="1" applyFill="1" applyBorder="1" applyAlignment="1">
      <alignment horizontal="left" vertical="center" wrapText="1"/>
      <protection/>
    </xf>
    <xf numFmtId="1" fontId="63" fillId="34" borderId="15" xfId="89" applyNumberFormat="1" applyFont="1" applyFill="1" applyBorder="1" applyAlignment="1">
      <alignment horizontal="right" vertical="center" wrapText="1"/>
      <protection/>
    </xf>
    <xf numFmtId="189" fontId="63" fillId="34" borderId="15" xfId="89" applyNumberFormat="1" applyFont="1" applyFill="1" applyBorder="1" applyAlignment="1">
      <alignment horizontal="right" vertical="center" wrapText="1"/>
      <protection/>
    </xf>
    <xf numFmtId="189" fontId="63" fillId="34" borderId="15" xfId="89" applyNumberFormat="1" applyFont="1" applyFill="1" applyBorder="1" applyAlignment="1">
      <alignment horizontal="left" vertical="center" wrapText="1"/>
      <protection/>
    </xf>
    <xf numFmtId="1" fontId="21" fillId="34" borderId="15" xfId="89" applyNumberFormat="1" applyFont="1" applyFill="1" applyBorder="1" applyAlignment="1">
      <alignment horizontal="left" vertical="center" wrapText="1"/>
      <protection/>
    </xf>
    <xf numFmtId="1" fontId="21" fillId="34" borderId="15" xfId="89" applyNumberFormat="1" applyFont="1" applyFill="1" applyBorder="1" applyAlignment="1">
      <alignment horizontal="right" vertical="center" wrapText="1"/>
      <protection/>
    </xf>
    <xf numFmtId="3" fontId="21" fillId="34" borderId="15" xfId="89" applyNumberFormat="1" applyFont="1" applyFill="1" applyBorder="1" applyAlignment="1">
      <alignment horizontal="right" vertical="center" wrapText="1"/>
      <protection/>
    </xf>
    <xf numFmtId="3" fontId="21" fillId="34" borderId="15" xfId="89" applyNumberFormat="1" applyFont="1" applyFill="1" applyBorder="1" applyAlignment="1">
      <alignment horizontal="left" vertical="center" wrapText="1"/>
      <protection/>
    </xf>
    <xf numFmtId="1" fontId="62" fillId="34" borderId="15" xfId="89" applyNumberFormat="1" applyFont="1" applyFill="1" applyBorder="1" applyAlignment="1">
      <alignment horizontal="left" vertical="center" wrapText="1"/>
      <protection/>
    </xf>
    <xf numFmtId="1" fontId="62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left" vertical="center" wrapText="1"/>
      <protection/>
    </xf>
    <xf numFmtId="1" fontId="64" fillId="34" borderId="15" xfId="89" applyNumberFormat="1" applyFont="1" applyFill="1" applyBorder="1" applyAlignment="1">
      <alignment horizontal="right" vertical="center" wrapText="1"/>
      <protection/>
    </xf>
    <xf numFmtId="189" fontId="64" fillId="34" borderId="15" xfId="89" applyNumberFormat="1" applyFont="1" applyFill="1" applyBorder="1" applyAlignment="1">
      <alignment horizontal="right" vertical="center" wrapText="1"/>
      <protection/>
    </xf>
    <xf numFmtId="189" fontId="62" fillId="34" borderId="15" xfId="89" applyNumberFormat="1" applyFont="1" applyFill="1" applyBorder="1" applyAlignment="1">
      <alignment horizontal="center" vertical="center" wrapText="1"/>
      <protection/>
    </xf>
    <xf numFmtId="3" fontId="21" fillId="34" borderId="15" xfId="89" applyNumberFormat="1" applyFont="1" applyFill="1" applyBorder="1" applyAlignment="1">
      <alignment horizontal="center" vertical="center" wrapText="1"/>
      <protection/>
    </xf>
    <xf numFmtId="3" fontId="9" fillId="34" borderId="15" xfId="89" applyNumberFormat="1" applyFont="1" applyFill="1" applyBorder="1" applyAlignment="1">
      <alignment horizontal="left" vertical="center" wrapText="1"/>
      <protection/>
    </xf>
    <xf numFmtId="1" fontId="64" fillId="34" borderId="15" xfId="89" applyNumberFormat="1" applyFont="1" applyFill="1" applyBorder="1" applyAlignment="1">
      <alignment horizontal="left" vertical="center" wrapText="1"/>
      <protection/>
    </xf>
    <xf numFmtId="189" fontId="64" fillId="34" borderId="15" xfId="89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189" fontId="6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9" fontId="2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1" fillId="0" borderId="0" xfId="89" applyFont="1" applyFill="1" applyAlignment="1">
      <alignment vertical="center" wrapText="1"/>
      <protection/>
    </xf>
    <xf numFmtId="0" fontId="21" fillId="0" borderId="0" xfId="90" applyFont="1" applyFill="1" applyAlignment="1">
      <alignment vertical="center"/>
      <protection/>
    </xf>
    <xf numFmtId="189" fontId="21" fillId="0" borderId="0" xfId="90" applyNumberFormat="1" applyFont="1" applyFill="1" applyAlignment="1">
      <alignment vertical="center" wrapText="1"/>
      <protection/>
    </xf>
    <xf numFmtId="49" fontId="21" fillId="0" borderId="0" xfId="90" applyNumberFormat="1" applyFont="1" applyFill="1" applyAlignment="1">
      <alignment vertical="center" wrapText="1"/>
      <protection/>
    </xf>
    <xf numFmtId="171" fontId="21" fillId="0" borderId="0" xfId="52" applyFont="1" applyFill="1" applyAlignment="1">
      <alignment vertical="center"/>
    </xf>
    <xf numFmtId="188" fontId="21" fillId="0" borderId="0" xfId="50" applyNumberFormat="1" applyFont="1" applyFill="1" applyAlignment="1">
      <alignment vertical="center"/>
    </xf>
    <xf numFmtId="0" fontId="63" fillId="0" borderId="0" xfId="90" applyFont="1" applyFill="1" applyAlignment="1">
      <alignment vertical="center" wrapText="1"/>
      <protection/>
    </xf>
    <xf numFmtId="0" fontId="63" fillId="0" borderId="0" xfId="90" applyFont="1" applyFill="1" applyAlignment="1">
      <alignment vertical="center"/>
      <protection/>
    </xf>
    <xf numFmtId="0" fontId="42" fillId="0" borderId="0" xfId="90" applyFont="1" applyFill="1" applyAlignment="1">
      <alignment vertical="center"/>
      <protection/>
    </xf>
    <xf numFmtId="0" fontId="62" fillId="0" borderId="0" xfId="90" applyFont="1" applyFill="1" applyAlignment="1">
      <alignment vertical="center"/>
      <protection/>
    </xf>
    <xf numFmtId="0" fontId="21" fillId="0" borderId="0" xfId="90" applyFont="1" applyFill="1" applyAlignment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89" fontId="21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191" fontId="62" fillId="0" borderId="0" xfId="0" applyNumberFormat="1" applyFont="1" applyFill="1" applyAlignment="1">
      <alignment vertical="center"/>
    </xf>
    <xf numFmtId="189" fontId="62" fillId="0" borderId="0" xfId="0" applyNumberFormat="1" applyFont="1" applyFill="1" applyAlignment="1">
      <alignment vertical="center"/>
    </xf>
    <xf numFmtId="0" fontId="85" fillId="0" borderId="38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right" vertical="center"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62" fillId="0" borderId="37" xfId="0" applyFont="1" applyFill="1" applyBorder="1" applyAlignment="1">
      <alignment vertical="center"/>
    </xf>
    <xf numFmtId="0" fontId="87" fillId="0" borderId="37" xfId="0" applyFont="1" applyFill="1" applyBorder="1" applyAlignment="1">
      <alignment horizontal="right" vertical="center"/>
    </xf>
    <xf numFmtId="0" fontId="87" fillId="0" borderId="0" xfId="0" applyFont="1" applyFill="1" applyAlignment="1">
      <alignment horizontal="left" vertical="center"/>
    </xf>
    <xf numFmtId="0" fontId="8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188" fontId="16" fillId="0" borderId="9" xfId="48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8" fontId="75" fillId="0" borderId="9" xfId="48" applyNumberFormat="1" applyFont="1" applyFill="1" applyBorder="1" applyAlignment="1">
      <alignment horizontal="center" vertical="center" wrapText="1"/>
    </xf>
    <xf numFmtId="188" fontId="20" fillId="0" borderId="9" xfId="48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17" xfId="0" applyFont="1" applyFill="1" applyBorder="1" applyAlignment="1" quotePrefix="1">
      <alignment horizontal="center" vertical="center" wrapText="1"/>
    </xf>
    <xf numFmtId="0" fontId="20" fillId="0" borderId="3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89" fillId="0" borderId="9" xfId="0" applyFont="1" applyBorder="1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vertical="center" wrapText="1"/>
    </xf>
    <xf numFmtId="0" fontId="90" fillId="0" borderId="9" xfId="0" applyFont="1" applyBorder="1" applyAlignment="1" quotePrefix="1">
      <alignment vertical="center" wrapText="1"/>
    </xf>
    <xf numFmtId="0" fontId="90" fillId="0" borderId="9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188" fontId="20" fillId="0" borderId="9" xfId="50" applyNumberFormat="1" applyFont="1" applyFill="1" applyBorder="1" applyAlignment="1">
      <alignment horizontal="center" vertical="center" wrapText="1"/>
    </xf>
    <xf numFmtId="3" fontId="20" fillId="0" borderId="9" xfId="50" applyNumberFormat="1" applyFont="1" applyFill="1" applyBorder="1" applyAlignment="1">
      <alignment horizontal="center" vertical="center"/>
    </xf>
    <xf numFmtId="191" fontId="20" fillId="0" borderId="9" xfId="5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9" xfId="48" applyNumberFormat="1" applyFont="1" applyFill="1" applyBorder="1" applyAlignment="1">
      <alignment horizontal="center" vertical="center"/>
    </xf>
    <xf numFmtId="191" fontId="20" fillId="0" borderId="9" xfId="48" applyNumberFormat="1" applyFont="1" applyFill="1" applyBorder="1" applyAlignment="1">
      <alignment horizontal="center" vertical="center"/>
    </xf>
    <xf numFmtId="188" fontId="20" fillId="0" borderId="9" xfId="48" applyNumberFormat="1" applyFont="1" applyFill="1" applyBorder="1" applyAlignment="1">
      <alignment horizontal="center" vertical="center"/>
    </xf>
    <xf numFmtId="189" fontId="20" fillId="0" borderId="9" xfId="48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188" fontId="75" fillId="0" borderId="9" xfId="48" applyNumberFormat="1" applyFont="1" applyFill="1" applyBorder="1" applyAlignment="1">
      <alignment horizontal="center" vertical="center"/>
    </xf>
    <xf numFmtId="189" fontId="75" fillId="0" borderId="9" xfId="48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3" fontId="16" fillId="0" borderId="39" xfId="48" applyNumberFormat="1" applyFont="1" applyFill="1" applyBorder="1" applyAlignment="1">
      <alignment horizontal="center" vertical="center"/>
    </xf>
    <xf numFmtId="3" fontId="16" fillId="0" borderId="9" xfId="48" applyNumberFormat="1" applyFont="1" applyFill="1" applyBorder="1" applyAlignment="1">
      <alignment horizontal="right" vertical="center"/>
    </xf>
    <xf numFmtId="3" fontId="16" fillId="0" borderId="9" xfId="48" applyNumberFormat="1" applyFont="1" applyFill="1" applyBorder="1" applyAlignment="1">
      <alignment horizontal="center" vertical="center"/>
    </xf>
    <xf numFmtId="3" fontId="16" fillId="0" borderId="9" xfId="48" applyNumberFormat="1" applyFont="1" applyFill="1" applyBorder="1" applyAlignment="1">
      <alignment horizontal="left" vertical="center"/>
    </xf>
    <xf numFmtId="189" fontId="16" fillId="0" borderId="9" xfId="48" applyNumberFormat="1" applyFont="1" applyFill="1" applyBorder="1" applyAlignment="1">
      <alignment horizontal="center" vertical="center"/>
    </xf>
    <xf numFmtId="189" fontId="16" fillId="0" borderId="9" xfId="48" applyNumberFormat="1" applyFont="1" applyFill="1" applyBorder="1" applyAlignment="1">
      <alignment horizontal="right" vertical="center"/>
    </xf>
    <xf numFmtId="189" fontId="75" fillId="0" borderId="9" xfId="48" applyNumberFormat="1" applyFont="1" applyFill="1" applyBorder="1" applyAlignment="1">
      <alignment horizontal="right" vertical="center"/>
    </xf>
    <xf numFmtId="3" fontId="75" fillId="0" borderId="9" xfId="48" applyNumberFormat="1" applyFont="1" applyFill="1" applyBorder="1" applyAlignment="1">
      <alignment horizontal="center" vertical="center"/>
    </xf>
    <xf numFmtId="3" fontId="75" fillId="0" borderId="9" xfId="48" applyNumberFormat="1" applyFont="1" applyFill="1" applyBorder="1" applyAlignment="1">
      <alignment horizontal="left" vertical="center"/>
    </xf>
    <xf numFmtId="3" fontId="20" fillId="0" borderId="9" xfId="48" applyNumberFormat="1" applyFont="1" applyFill="1" applyBorder="1" applyAlignment="1">
      <alignment horizontal="right" vertical="center"/>
    </xf>
    <xf numFmtId="3" fontId="20" fillId="0" borderId="9" xfId="48" applyNumberFormat="1" applyFont="1" applyFill="1" applyBorder="1" applyAlignment="1">
      <alignment horizontal="left" vertical="center"/>
    </xf>
    <xf numFmtId="189" fontId="20" fillId="0" borderId="9" xfId="48" applyNumberFormat="1" applyFont="1" applyFill="1" applyBorder="1" applyAlignment="1">
      <alignment horizontal="right" vertical="center"/>
    </xf>
    <xf numFmtId="189" fontId="20" fillId="0" borderId="9" xfId="48" applyNumberFormat="1" applyFont="1" applyFill="1" applyBorder="1" applyAlignment="1">
      <alignment vertical="center"/>
    </xf>
    <xf numFmtId="189" fontId="20" fillId="0" borderId="9" xfId="48" applyNumberFormat="1" applyFont="1" applyFill="1" applyBorder="1" applyAlignment="1">
      <alignment horizontal="left" vertical="center"/>
    </xf>
    <xf numFmtId="189" fontId="75" fillId="0" borderId="9" xfId="48" applyNumberFormat="1" applyFont="1" applyFill="1" applyBorder="1" applyAlignment="1">
      <alignment horizontal="left" vertical="center"/>
    </xf>
    <xf numFmtId="189" fontId="75" fillId="0" borderId="9" xfId="48" applyNumberFormat="1" applyFont="1" applyFill="1" applyBorder="1" applyAlignment="1">
      <alignment vertical="center"/>
    </xf>
    <xf numFmtId="189" fontId="16" fillId="0" borderId="9" xfId="48" applyNumberFormat="1" applyFont="1" applyFill="1" applyBorder="1" applyAlignment="1">
      <alignment horizontal="left" vertical="center"/>
    </xf>
    <xf numFmtId="0" fontId="75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89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191" fontId="75" fillId="0" borderId="0" xfId="0" applyNumberFormat="1" applyFont="1" applyFill="1" applyAlignment="1">
      <alignment vertical="center"/>
    </xf>
    <xf numFmtId="0" fontId="16" fillId="0" borderId="0" xfId="89" applyFont="1" applyFill="1" applyAlignment="1">
      <alignment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20" fillId="0" borderId="1" xfId="90" applyFont="1" applyFill="1" applyBorder="1" applyAlignment="1">
      <alignment horizontal="center" vertical="center"/>
      <protection/>
    </xf>
    <xf numFmtId="49" fontId="20" fillId="0" borderId="1" xfId="90" applyNumberFormat="1" applyFont="1" applyFill="1" applyBorder="1" applyAlignment="1">
      <alignment vertical="center" wrapText="1"/>
      <protection/>
    </xf>
    <xf numFmtId="189" fontId="20" fillId="0" borderId="0" xfId="90" applyNumberFormat="1" applyFont="1" applyFill="1" applyAlignment="1">
      <alignment vertical="center" wrapText="1"/>
      <protection/>
    </xf>
    <xf numFmtId="49" fontId="20" fillId="0" borderId="0" xfId="90" applyNumberFormat="1" applyFont="1" applyFill="1" applyAlignment="1">
      <alignment vertical="center" wrapText="1"/>
      <protection/>
    </xf>
    <xf numFmtId="171" fontId="20" fillId="0" borderId="0" xfId="52" applyFont="1" applyFill="1" applyAlignment="1">
      <alignment vertical="center"/>
    </xf>
    <xf numFmtId="171" fontId="75" fillId="0" borderId="1" xfId="52" applyFont="1" applyFill="1" applyBorder="1" applyAlignment="1">
      <alignment vertical="center"/>
    </xf>
    <xf numFmtId="171" fontId="75" fillId="0" borderId="1" xfId="52" applyFont="1" applyFill="1" applyBorder="1" applyAlignment="1">
      <alignment horizontal="right" vertical="center"/>
    </xf>
    <xf numFmtId="188" fontId="20" fillId="0" borderId="0" xfId="50" applyNumberFormat="1" applyFont="1" applyFill="1" applyAlignment="1">
      <alignment vertical="center"/>
    </xf>
    <xf numFmtId="0" fontId="16" fillId="0" borderId="9" xfId="90" applyFont="1" applyFill="1" applyBorder="1" applyAlignment="1">
      <alignment horizontal="center" vertical="center" wrapText="1"/>
      <protection/>
    </xf>
    <xf numFmtId="49" fontId="16" fillId="0" borderId="9" xfId="90" applyNumberFormat="1" applyFont="1" applyFill="1" applyBorder="1" applyAlignment="1">
      <alignment horizontal="center" vertical="center" wrapText="1"/>
      <protection/>
    </xf>
    <xf numFmtId="1" fontId="16" fillId="0" borderId="0" xfId="50" applyNumberFormat="1" applyFont="1" applyFill="1" applyBorder="1" applyAlignment="1">
      <alignment horizontal="center" vertical="center" wrapText="1"/>
    </xf>
    <xf numFmtId="0" fontId="16" fillId="0" borderId="21" xfId="90" applyFont="1" applyFill="1" applyBorder="1" applyAlignment="1">
      <alignment horizontal="center" vertical="center"/>
      <protection/>
    </xf>
    <xf numFmtId="49" fontId="16" fillId="0" borderId="21" xfId="90" applyNumberFormat="1" applyFont="1" applyFill="1" applyBorder="1" applyAlignment="1">
      <alignment horizontal="center" vertical="center" wrapText="1"/>
      <protection/>
    </xf>
    <xf numFmtId="189" fontId="16" fillId="0" borderId="21" xfId="90" applyNumberFormat="1" applyFont="1" applyFill="1" applyBorder="1" applyAlignment="1">
      <alignment horizontal="center" vertical="center" wrapText="1"/>
      <protection/>
    </xf>
    <xf numFmtId="189" fontId="16" fillId="0" borderId="21" xfId="52" applyNumberFormat="1" applyFont="1" applyFill="1" applyBorder="1" applyAlignment="1">
      <alignment vertical="center"/>
    </xf>
    <xf numFmtId="192" fontId="16" fillId="0" borderId="0" xfId="50" applyNumberFormat="1" applyFont="1" applyFill="1" applyBorder="1" applyAlignment="1">
      <alignment vertical="center"/>
    </xf>
    <xf numFmtId="0" fontId="16" fillId="0" borderId="15" xfId="90" applyFont="1" applyFill="1" applyBorder="1" applyAlignment="1">
      <alignment horizontal="center" vertical="center"/>
      <protection/>
    </xf>
    <xf numFmtId="49" fontId="16" fillId="0" borderId="15" xfId="90" applyNumberFormat="1" applyFont="1" applyFill="1" applyBorder="1" applyAlignment="1">
      <alignment horizontal="right" vertical="center" wrapText="1"/>
      <protection/>
    </xf>
    <xf numFmtId="189" fontId="16" fillId="0" borderId="15" xfId="90" applyNumberFormat="1" applyFont="1" applyFill="1" applyBorder="1" applyAlignment="1">
      <alignment vertical="center" wrapText="1"/>
      <protection/>
    </xf>
    <xf numFmtId="189" fontId="16" fillId="0" borderId="15" xfId="90" applyNumberFormat="1" applyFont="1" applyFill="1" applyBorder="1" applyAlignment="1">
      <alignment horizontal="left" vertical="center" wrapText="1"/>
      <protection/>
    </xf>
    <xf numFmtId="189" fontId="16" fillId="0" borderId="15" xfId="52" applyNumberFormat="1" applyFont="1" applyFill="1" applyBorder="1" applyAlignment="1">
      <alignment vertical="center"/>
    </xf>
    <xf numFmtId="188" fontId="16" fillId="0" borderId="0" xfId="50" applyNumberFormat="1" applyFont="1" applyFill="1" applyBorder="1" applyAlignment="1">
      <alignment vertical="center"/>
    </xf>
    <xf numFmtId="0" fontId="20" fillId="0" borderId="15" xfId="90" applyFont="1" applyFill="1" applyBorder="1" applyAlignment="1">
      <alignment horizontal="center" vertical="center"/>
      <protection/>
    </xf>
    <xf numFmtId="49" fontId="20" fillId="0" borderId="15" xfId="90" applyNumberFormat="1" applyFont="1" applyFill="1" applyBorder="1" applyAlignment="1">
      <alignment horizontal="right" vertical="center" wrapText="1"/>
      <protection/>
    </xf>
    <xf numFmtId="189" fontId="20" fillId="0" borderId="15" xfId="90" applyNumberFormat="1" applyFont="1" applyFill="1" applyBorder="1" applyAlignment="1">
      <alignment vertical="center" wrapText="1"/>
      <protection/>
    </xf>
    <xf numFmtId="189" fontId="20" fillId="0" borderId="15" xfId="90" applyNumberFormat="1" applyFont="1" applyFill="1" applyBorder="1" applyAlignment="1">
      <alignment horizontal="left" vertical="center" wrapText="1"/>
      <protection/>
    </xf>
    <xf numFmtId="189" fontId="20" fillId="0" borderId="15" xfId="52" applyNumberFormat="1" applyFont="1" applyFill="1" applyBorder="1" applyAlignment="1">
      <alignment vertical="center"/>
    </xf>
    <xf numFmtId="188" fontId="20" fillId="0" borderId="0" xfId="50" applyNumberFormat="1" applyFont="1" applyFill="1" applyBorder="1" applyAlignment="1">
      <alignment vertical="center"/>
    </xf>
    <xf numFmtId="49" fontId="20" fillId="0" borderId="15" xfId="90" applyNumberFormat="1" applyFont="1" applyFill="1" applyBorder="1" applyAlignment="1">
      <alignment vertical="center" wrapText="1"/>
      <protection/>
    </xf>
    <xf numFmtId="49" fontId="20" fillId="0" borderId="15" xfId="90" applyNumberFormat="1" applyFont="1" applyFill="1" applyBorder="1" applyAlignment="1" quotePrefix="1">
      <alignment vertical="center" wrapText="1"/>
      <protection/>
    </xf>
    <xf numFmtId="189" fontId="20" fillId="0" borderId="15" xfId="90" applyNumberFormat="1" applyFont="1" applyFill="1" applyBorder="1" applyAlignment="1" quotePrefix="1">
      <alignment vertical="center" wrapText="1"/>
      <protection/>
    </xf>
    <xf numFmtId="0" fontId="20" fillId="0" borderId="22" xfId="90" applyFont="1" applyFill="1" applyBorder="1" applyAlignment="1">
      <alignment horizontal="center" vertical="center"/>
      <protection/>
    </xf>
    <xf numFmtId="49" fontId="20" fillId="0" borderId="22" xfId="90" applyNumberFormat="1" applyFont="1" applyFill="1" applyBorder="1" applyAlignment="1">
      <alignment vertical="center" wrapText="1"/>
      <protection/>
    </xf>
    <xf numFmtId="189" fontId="20" fillId="0" borderId="22" xfId="90" applyNumberFormat="1" applyFont="1" applyFill="1" applyBorder="1" applyAlignment="1">
      <alignment vertical="center" wrapText="1"/>
      <protection/>
    </xf>
    <xf numFmtId="189" fontId="20" fillId="0" borderId="22" xfId="52" applyNumberFormat="1" applyFont="1" applyFill="1" applyBorder="1" applyAlignment="1">
      <alignment vertical="center"/>
    </xf>
    <xf numFmtId="0" fontId="16" fillId="0" borderId="9" xfId="90" applyFont="1" applyFill="1" applyBorder="1" applyAlignment="1">
      <alignment horizontal="center" vertical="center"/>
      <protection/>
    </xf>
    <xf numFmtId="49" fontId="16" fillId="0" borderId="9" xfId="90" applyNumberFormat="1" applyFont="1" applyFill="1" applyBorder="1" applyAlignment="1">
      <alignment vertical="center" wrapText="1"/>
      <protection/>
    </xf>
    <xf numFmtId="3" fontId="16" fillId="0" borderId="9" xfId="90" applyNumberFormat="1" applyFont="1" applyFill="1" applyBorder="1" applyAlignment="1">
      <alignment vertical="center" wrapText="1"/>
      <protection/>
    </xf>
    <xf numFmtId="189" fontId="16" fillId="0" borderId="9" xfId="90" applyNumberFormat="1" applyFont="1" applyFill="1" applyBorder="1" applyAlignment="1">
      <alignment horizontal="center" vertical="center" wrapText="1"/>
      <protection/>
    </xf>
    <xf numFmtId="3" fontId="80" fillId="0" borderId="9" xfId="48" applyNumberFormat="1" applyFont="1" applyFill="1" applyBorder="1" applyAlignment="1">
      <alignment horizontal="left" vertical="center"/>
    </xf>
    <xf numFmtId="3" fontId="16" fillId="0" borderId="9" xfId="52" applyNumberFormat="1" applyFont="1" applyFill="1" applyBorder="1" applyAlignment="1">
      <alignment horizontal="center" vertical="center"/>
    </xf>
    <xf numFmtId="3" fontId="16" fillId="0" borderId="9" xfId="52" applyNumberFormat="1" applyFont="1" applyFill="1" applyBorder="1" applyAlignment="1">
      <alignment vertical="center"/>
    </xf>
    <xf numFmtId="189" fontId="16" fillId="0" borderId="9" xfId="52" applyNumberFormat="1" applyFont="1" applyFill="1" applyBorder="1" applyAlignment="1">
      <alignment horizontal="center" vertical="center"/>
    </xf>
    <xf numFmtId="3" fontId="16" fillId="0" borderId="9" xfId="90" applyNumberFormat="1" applyFont="1" applyFill="1" applyBorder="1" applyAlignment="1">
      <alignment horizontal="center" vertical="center" wrapText="1"/>
      <protection/>
    </xf>
    <xf numFmtId="0" fontId="75" fillId="0" borderId="9" xfId="90" applyFont="1" applyFill="1" applyBorder="1" applyAlignment="1">
      <alignment horizontal="center" vertical="center"/>
      <protection/>
    </xf>
    <xf numFmtId="49" fontId="75" fillId="0" borderId="9" xfId="90" applyNumberFormat="1" applyFont="1" applyFill="1" applyBorder="1" applyAlignment="1">
      <alignment horizontal="left" vertical="center" wrapText="1"/>
      <protection/>
    </xf>
    <xf numFmtId="189" fontId="75" fillId="0" borderId="9" xfId="90" applyNumberFormat="1" applyFont="1" applyFill="1" applyBorder="1" applyAlignment="1">
      <alignment horizontal="right" vertical="center" wrapText="1"/>
      <protection/>
    </xf>
    <xf numFmtId="189" fontId="75" fillId="0" borderId="9" xfId="90" applyNumberFormat="1" applyFont="1" applyFill="1" applyBorder="1" applyAlignment="1">
      <alignment horizontal="left" vertical="center" wrapText="1"/>
      <protection/>
    </xf>
    <xf numFmtId="189" fontId="81" fillId="0" borderId="9" xfId="48" applyNumberFormat="1" applyFont="1" applyFill="1" applyBorder="1" applyAlignment="1">
      <alignment horizontal="left" vertical="center"/>
    </xf>
    <xf numFmtId="189" fontId="75" fillId="0" borderId="9" xfId="90" applyNumberFormat="1" applyFont="1" applyFill="1" applyBorder="1" applyAlignment="1">
      <alignment horizontal="center" vertical="center" wrapText="1"/>
      <protection/>
    </xf>
    <xf numFmtId="189" fontId="75" fillId="0" borderId="9" xfId="52" applyNumberFormat="1" applyFont="1" applyFill="1" applyBorder="1" applyAlignment="1">
      <alignment horizontal="center" vertical="center"/>
    </xf>
    <xf numFmtId="188" fontId="75" fillId="0" borderId="0" xfId="50" applyNumberFormat="1" applyFont="1" applyFill="1" applyBorder="1" applyAlignment="1">
      <alignment vertical="center"/>
    </xf>
    <xf numFmtId="0" fontId="20" fillId="0" borderId="9" xfId="90" applyFont="1" applyFill="1" applyBorder="1" applyAlignment="1">
      <alignment horizontal="center" vertical="center"/>
      <protection/>
    </xf>
    <xf numFmtId="49" fontId="20" fillId="0" borderId="9" xfId="90" applyNumberFormat="1" applyFont="1" applyFill="1" applyBorder="1" applyAlignment="1">
      <alignment vertical="center" wrapText="1"/>
      <protection/>
    </xf>
    <xf numFmtId="3" fontId="20" fillId="0" borderId="9" xfId="52" applyNumberFormat="1" applyFont="1" applyFill="1" applyBorder="1" applyAlignment="1">
      <alignment vertical="center"/>
    </xf>
    <xf numFmtId="189" fontId="20" fillId="0" borderId="9" xfId="90" applyNumberFormat="1" applyFont="1" applyFill="1" applyBorder="1" applyAlignment="1">
      <alignment horizontal="left" vertical="center" wrapText="1"/>
      <protection/>
    </xf>
    <xf numFmtId="3" fontId="41" fillId="0" borderId="9" xfId="48" applyNumberFormat="1" applyFont="1" applyFill="1" applyBorder="1" applyAlignment="1">
      <alignment horizontal="left" vertical="center"/>
    </xf>
    <xf numFmtId="3" fontId="20" fillId="0" borderId="9" xfId="52" applyNumberFormat="1" applyFont="1" applyFill="1" applyBorder="1" applyAlignment="1">
      <alignment horizontal="center" vertical="center"/>
    </xf>
    <xf numFmtId="189" fontId="20" fillId="0" borderId="9" xfId="52" applyNumberFormat="1" applyFont="1" applyFill="1" applyBorder="1" applyAlignment="1">
      <alignment horizontal="center" vertical="center"/>
    </xf>
    <xf numFmtId="189" fontId="75" fillId="0" borderId="9" xfId="90" applyNumberFormat="1" applyFont="1" applyFill="1" applyBorder="1" applyAlignment="1">
      <alignment vertical="center" wrapText="1"/>
      <protection/>
    </xf>
    <xf numFmtId="3" fontId="41" fillId="0" borderId="9" xfId="48" applyNumberFormat="1" applyFont="1" applyFill="1" applyBorder="1" applyAlignment="1">
      <alignment horizontal="center" vertical="center"/>
    </xf>
    <xf numFmtId="189" fontId="20" fillId="0" borderId="9" xfId="90" applyNumberFormat="1" applyFont="1" applyFill="1" applyBorder="1" applyAlignment="1">
      <alignment horizontal="center" vertical="center" wrapText="1"/>
      <protection/>
    </xf>
    <xf numFmtId="49" fontId="75" fillId="0" borderId="9" xfId="90" applyNumberFormat="1" applyFont="1" applyFill="1" applyBorder="1" applyAlignment="1">
      <alignment vertical="center" wrapText="1"/>
      <protection/>
    </xf>
    <xf numFmtId="189" fontId="16" fillId="0" borderId="9" xfId="90" applyNumberFormat="1" applyFont="1" applyFill="1" applyBorder="1" applyAlignment="1">
      <alignment vertical="center" wrapText="1"/>
      <protection/>
    </xf>
    <xf numFmtId="189" fontId="16" fillId="0" borderId="9" xfId="52" applyNumberFormat="1" applyFont="1" applyFill="1" applyBorder="1" applyAlignment="1">
      <alignment vertical="center"/>
    </xf>
    <xf numFmtId="49" fontId="20" fillId="0" borderId="9" xfId="90" applyNumberFormat="1" applyFont="1" applyFill="1" applyBorder="1" applyAlignment="1">
      <alignment horizontal="left" vertical="center" wrapText="1"/>
      <protection/>
    </xf>
    <xf numFmtId="189" fontId="20" fillId="0" borderId="9" xfId="90" applyNumberFormat="1" applyFont="1" applyFill="1" applyBorder="1" applyAlignment="1">
      <alignment vertical="center" wrapText="1"/>
      <protection/>
    </xf>
    <xf numFmtId="189" fontId="82" fillId="0" borderId="9" xfId="52" applyNumberFormat="1" applyFont="1" applyFill="1" applyBorder="1" applyAlignment="1">
      <alignment vertical="center"/>
    </xf>
    <xf numFmtId="189" fontId="20" fillId="0" borderId="9" xfId="52" applyNumberFormat="1" applyFont="1" applyFill="1" applyBorder="1" applyAlignment="1">
      <alignment vertical="center"/>
    </xf>
    <xf numFmtId="0" fontId="20" fillId="0" borderId="0" xfId="90" applyFont="1" applyFill="1" applyAlignment="1">
      <alignment horizontal="center" vertical="center"/>
      <protection/>
    </xf>
    <xf numFmtId="0" fontId="83" fillId="0" borderId="0" xfId="90" applyFont="1" applyFill="1" applyAlignment="1">
      <alignment horizontal="center" vertical="center"/>
      <protection/>
    </xf>
    <xf numFmtId="0" fontId="20" fillId="0" borderId="0" xfId="90" applyFont="1" applyFill="1" applyAlignment="1">
      <alignment vertical="center"/>
      <protection/>
    </xf>
    <xf numFmtId="49" fontId="20" fillId="0" borderId="0" xfId="90" applyNumberFormat="1" applyFont="1" applyFill="1" applyAlignment="1">
      <alignment horizontal="left" vertical="center"/>
      <protection/>
    </xf>
    <xf numFmtId="189" fontId="20" fillId="0" borderId="0" xfId="90" applyNumberFormat="1" applyFont="1" applyFill="1" applyAlignment="1">
      <alignment horizontal="left" vertical="center"/>
      <protection/>
    </xf>
    <xf numFmtId="4" fontId="20" fillId="0" borderId="0" xfId="90" applyNumberFormat="1" applyFont="1" applyFill="1" applyAlignment="1">
      <alignment horizontal="left" vertical="center"/>
      <protection/>
    </xf>
    <xf numFmtId="188" fontId="20" fillId="0" borderId="0" xfId="50" applyNumberFormat="1" applyFont="1" applyFill="1" applyAlignment="1">
      <alignment horizontal="left" vertical="center"/>
    </xf>
    <xf numFmtId="189" fontId="16" fillId="0" borderId="9" xfId="0" applyNumberFormat="1" applyFont="1" applyFill="1" applyBorder="1" applyAlignment="1">
      <alignment horizontal="right" vertical="center"/>
    </xf>
    <xf numFmtId="189" fontId="16" fillId="0" borderId="9" xfId="0" applyNumberFormat="1" applyFont="1" applyFill="1" applyBorder="1" applyAlignment="1">
      <alignment horizontal="center" vertical="center"/>
    </xf>
    <xf numFmtId="3" fontId="16" fillId="0" borderId="9" xfId="48" applyNumberFormat="1" applyFont="1" applyFill="1" applyBorder="1" applyAlignment="1">
      <alignment horizontal="center" vertical="center" wrapText="1"/>
    </xf>
    <xf numFmtId="3" fontId="20" fillId="0" borderId="9" xfId="48" applyNumberFormat="1" applyFont="1" applyFill="1" applyBorder="1" applyAlignment="1">
      <alignment horizontal="center" vertical="center" wrapText="1"/>
    </xf>
    <xf numFmtId="4" fontId="20" fillId="0" borderId="9" xfId="48" applyNumberFormat="1" applyFont="1" applyFill="1" applyBorder="1" applyAlignment="1">
      <alignment horizontal="center" vertical="center"/>
    </xf>
    <xf numFmtId="3" fontId="75" fillId="0" borderId="9" xfId="48" applyNumberFormat="1" applyFont="1" applyFill="1" applyBorder="1" applyAlignment="1">
      <alignment horizontal="center" vertical="center" wrapText="1"/>
    </xf>
    <xf numFmtId="4" fontId="75" fillId="0" borderId="9" xfId="48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 quotePrefix="1">
      <alignment horizontal="justify" vertical="center" wrapText="1"/>
    </xf>
    <xf numFmtId="189" fontId="16" fillId="0" borderId="9" xfId="0" applyNumberFormat="1" applyFont="1" applyFill="1" applyBorder="1" applyAlignment="1">
      <alignment vertical="center"/>
    </xf>
    <xf numFmtId="189" fontId="20" fillId="0" borderId="9" xfId="0" applyNumberFormat="1" applyFont="1" applyFill="1" applyBorder="1" applyAlignment="1">
      <alignment horizontal="center" vertical="center" wrapText="1"/>
    </xf>
    <xf numFmtId="189" fontId="20" fillId="0" borderId="9" xfId="0" applyNumberFormat="1" applyFont="1" applyFill="1" applyBorder="1" applyAlignment="1" quotePrefix="1">
      <alignment horizontal="center" vertical="center" wrapText="1"/>
    </xf>
    <xf numFmtId="189" fontId="20" fillId="0" borderId="0" xfId="0" applyNumberFormat="1" applyFont="1" applyFill="1" applyAlignment="1">
      <alignment vertical="center"/>
    </xf>
    <xf numFmtId="188" fontId="16" fillId="0" borderId="9" xfId="48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/>
    </xf>
    <xf numFmtId="188" fontId="20" fillId="0" borderId="0" xfId="48" applyNumberFormat="1" applyFont="1" applyFill="1" applyAlignment="1">
      <alignment horizontal="center" vertical="center"/>
    </xf>
    <xf numFmtId="189" fontId="20" fillId="0" borderId="0" xfId="48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91" fillId="0" borderId="9" xfId="0" applyNumberFormat="1" applyFont="1" applyFill="1" applyBorder="1" applyAlignment="1">
      <alignment horizontal="center" vertical="center"/>
    </xf>
    <xf numFmtId="188" fontId="91" fillId="0" borderId="9" xfId="48" applyNumberFormat="1" applyFont="1" applyFill="1" applyBorder="1" applyAlignment="1">
      <alignment horizontal="center" vertical="center"/>
    </xf>
    <xf numFmtId="189" fontId="91" fillId="0" borderId="9" xfId="48" applyNumberFormat="1" applyFont="1" applyFill="1" applyBorder="1" applyAlignment="1">
      <alignment horizontal="center" vertical="center"/>
    </xf>
    <xf numFmtId="0" fontId="91" fillId="0" borderId="9" xfId="48" applyNumberFormat="1" applyFont="1" applyFill="1" applyBorder="1" applyAlignment="1">
      <alignment horizontal="center" vertical="center"/>
    </xf>
    <xf numFmtId="2" fontId="91" fillId="0" borderId="9" xfId="48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" fontId="91" fillId="0" borderId="9" xfId="48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88" fontId="20" fillId="0" borderId="0" xfId="48" applyNumberFormat="1" applyFont="1" applyFill="1" applyBorder="1" applyAlignment="1">
      <alignment horizontal="center" vertical="center"/>
    </xf>
    <xf numFmtId="189" fontId="20" fillId="0" borderId="0" xfId="48" applyNumberFormat="1" applyFont="1" applyFill="1" applyBorder="1" applyAlignment="1">
      <alignment horizontal="center" vertical="center"/>
    </xf>
    <xf numFmtId="0" fontId="20" fillId="0" borderId="9" xfId="48" applyNumberFormat="1" applyFont="1" applyFill="1" applyBorder="1" applyAlignment="1">
      <alignment horizontal="center" vertical="center"/>
    </xf>
    <xf numFmtId="2" fontId="20" fillId="0" borderId="9" xfId="48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9" fontId="20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188" fontId="16" fillId="0" borderId="9" xfId="50" applyNumberFormat="1" applyFont="1" applyFill="1" applyBorder="1" applyAlignment="1">
      <alignment horizontal="center" vertical="center" wrapText="1"/>
    </xf>
    <xf numFmtId="3" fontId="16" fillId="0" borderId="9" xfId="5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8" fillId="0" borderId="0" xfId="88" applyFont="1" applyFill="1" applyAlignment="1">
      <alignment horizontal="center"/>
      <protection/>
    </xf>
    <xf numFmtId="0" fontId="57" fillId="0" borderId="0" xfId="88" applyFont="1" applyFill="1">
      <alignment/>
      <protection/>
    </xf>
    <xf numFmtId="0" fontId="58" fillId="0" borderId="0" xfId="88" applyFont="1" applyFill="1" applyAlignment="1">
      <alignment/>
      <protection/>
    </xf>
    <xf numFmtId="0" fontId="57" fillId="0" borderId="0" xfId="88" applyFont="1" applyFill="1" applyAlignment="1">
      <alignment horizontal="left"/>
      <protection/>
    </xf>
    <xf numFmtId="0" fontId="57" fillId="0" borderId="0" xfId="88" applyFont="1" applyFill="1" applyAlignment="1">
      <alignment horizontal="right"/>
      <protection/>
    </xf>
    <xf numFmtId="0" fontId="58" fillId="0" borderId="0" xfId="88" applyFont="1" applyFill="1">
      <alignment/>
      <protection/>
    </xf>
    <xf numFmtId="0" fontId="57" fillId="0" borderId="0" xfId="88" applyFont="1" applyFill="1" applyAlignment="1">
      <alignment horizontal="center"/>
      <protection/>
    </xf>
    <xf numFmtId="0" fontId="3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86" fillId="0" borderId="9" xfId="0" applyFont="1" applyBorder="1" applyAlignment="1">
      <alignment horizontal="center" vertical="center" wrapText="1"/>
    </xf>
    <xf numFmtId="0" fontId="78" fillId="0" borderId="0" xfId="88" applyFont="1" applyFill="1" applyAlignment="1">
      <alignment horizontal="center"/>
      <protection/>
    </xf>
    <xf numFmtId="0" fontId="58" fillId="0" borderId="0" xfId="88" applyFont="1" applyFill="1" applyAlignment="1">
      <alignment horizontal="center" vertical="center" wrapText="1"/>
      <protection/>
    </xf>
    <xf numFmtId="0" fontId="58" fillId="0" borderId="0" xfId="88" applyFont="1" applyFill="1" applyAlignment="1">
      <alignment horizontal="right" vertical="center" wrapText="1"/>
      <protection/>
    </xf>
    <xf numFmtId="0" fontId="58" fillId="0" borderId="0" xfId="88" applyFont="1" applyFill="1" applyAlignment="1">
      <alignment horizontal="left" vertical="center" wrapText="1"/>
      <protection/>
    </xf>
    <xf numFmtId="0" fontId="79" fillId="0" borderId="0" xfId="88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79" fillId="0" borderId="0" xfId="88" applyFont="1" applyFill="1" applyAlignment="1">
      <alignment horizontal="center" vertical="center" wrapText="1"/>
      <protection/>
    </xf>
    <xf numFmtId="0" fontId="77" fillId="36" borderId="38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20" fillId="0" borderId="3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5" fillId="0" borderId="1" xfId="0" applyFont="1" applyFill="1" applyBorder="1" applyAlignment="1">
      <alignment horizontal="right" vertical="center"/>
    </xf>
    <xf numFmtId="0" fontId="62" fillId="34" borderId="27" xfId="89" applyNumberFormat="1" applyFont="1" applyFill="1" applyBorder="1" applyAlignment="1">
      <alignment horizontal="left" vertical="center" wrapText="1"/>
      <protection/>
    </xf>
    <xf numFmtId="0" fontId="62" fillId="34" borderId="23" xfId="89" applyNumberFormat="1" applyFont="1" applyFill="1" applyBorder="1" applyAlignment="1">
      <alignment horizontal="left" vertical="center" wrapText="1"/>
      <protection/>
    </xf>
    <xf numFmtId="0" fontId="63" fillId="34" borderId="14" xfId="89" applyFont="1" applyFill="1" applyBorder="1" applyAlignment="1">
      <alignment horizontal="center" vertical="center" wrapText="1"/>
      <protection/>
    </xf>
    <xf numFmtId="0" fontId="63" fillId="34" borderId="41" xfId="89" applyFont="1" applyFill="1" applyBorder="1" applyAlignment="1">
      <alignment horizontal="center" vertical="center" wrapText="1"/>
      <protection/>
    </xf>
    <xf numFmtId="0" fontId="63" fillId="34" borderId="27" xfId="89" applyNumberFormat="1" applyFont="1" applyFill="1" applyBorder="1" applyAlignment="1">
      <alignment horizontal="center" vertical="center" wrapText="1"/>
      <protection/>
    </xf>
    <xf numFmtId="0" fontId="63" fillId="34" borderId="23" xfId="89" applyNumberFormat="1" applyFont="1" applyFill="1" applyBorder="1" applyAlignment="1">
      <alignment horizontal="center" vertical="center" wrapText="1"/>
      <protection/>
    </xf>
    <xf numFmtId="0" fontId="9" fillId="34" borderId="27" xfId="89" applyNumberFormat="1" applyFont="1" applyFill="1" applyBorder="1" applyAlignment="1">
      <alignment horizontal="left" vertical="center" wrapText="1"/>
      <protection/>
    </xf>
    <xf numFmtId="0" fontId="9" fillId="34" borderId="23" xfId="89" applyNumberFormat="1" applyFont="1" applyFill="1" applyBorder="1" applyAlignment="1">
      <alignment horizontal="left" vertical="center" wrapText="1"/>
      <protection/>
    </xf>
    <xf numFmtId="0" fontId="62" fillId="34" borderId="27" xfId="89" applyNumberFormat="1" applyFont="1" applyFill="1" applyBorder="1" applyAlignment="1">
      <alignment horizontal="right" vertical="center" wrapText="1"/>
      <protection/>
    </xf>
    <xf numFmtId="0" fontId="64" fillId="34" borderId="27" xfId="89" applyNumberFormat="1" applyFont="1" applyFill="1" applyBorder="1" applyAlignment="1">
      <alignment horizontal="left" vertical="center" wrapText="1"/>
      <protection/>
    </xf>
    <xf numFmtId="0" fontId="64" fillId="34" borderId="23" xfId="89" applyNumberFormat="1" applyFont="1" applyFill="1" applyBorder="1" applyAlignment="1">
      <alignment horizontal="left" vertical="center" wrapText="1"/>
      <protection/>
    </xf>
    <xf numFmtId="0" fontId="21" fillId="34" borderId="27" xfId="89" applyFont="1" applyFill="1" applyBorder="1" applyAlignment="1">
      <alignment horizontal="right" vertical="center" wrapText="1"/>
      <protection/>
    </xf>
    <xf numFmtId="0" fontId="21" fillId="34" borderId="23" xfId="89" applyFont="1" applyFill="1" applyBorder="1" applyAlignment="1">
      <alignment horizontal="center" vertical="center" wrapText="1"/>
      <protection/>
    </xf>
    <xf numFmtId="0" fontId="21" fillId="34" borderId="27" xfId="89" applyNumberFormat="1" applyFont="1" applyFill="1" applyBorder="1" applyAlignment="1">
      <alignment horizontal="right" vertical="center" wrapText="1"/>
      <protection/>
    </xf>
    <xf numFmtId="0" fontId="21" fillId="34" borderId="23" xfId="89" applyNumberFormat="1" applyFont="1" applyFill="1" applyBorder="1" applyAlignment="1">
      <alignment horizontal="left" vertical="center" wrapText="1"/>
      <protection/>
    </xf>
    <xf numFmtId="0" fontId="35" fillId="34" borderId="0" xfId="89" applyFont="1" applyFill="1" applyAlignment="1">
      <alignment horizontal="right" vertical="center" wrapText="1"/>
      <protection/>
    </xf>
    <xf numFmtId="0" fontId="68" fillId="34" borderId="0" xfId="89" applyFont="1" applyFill="1" applyAlignment="1">
      <alignment horizontal="center" vertical="center" wrapText="1"/>
      <protection/>
    </xf>
    <xf numFmtId="0" fontId="69" fillId="34" borderId="0" xfId="89" applyFont="1" applyFill="1" applyAlignment="1">
      <alignment horizontal="center" vertical="center" wrapText="1"/>
      <protection/>
    </xf>
    <xf numFmtId="0" fontId="62" fillId="34" borderId="0" xfId="89" applyNumberFormat="1" applyFont="1" applyFill="1" applyBorder="1" applyAlignment="1">
      <alignment horizontal="right" vertical="center" wrapText="1"/>
      <protection/>
    </xf>
    <xf numFmtId="0" fontId="16" fillId="0" borderId="0" xfId="89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63" fillId="34" borderId="0" xfId="90" applyFont="1" applyFill="1" applyAlignment="1">
      <alignment horizontal="center" vertical="center" wrapText="1"/>
      <protection/>
    </xf>
    <xf numFmtId="0" fontId="63" fillId="34" borderId="0" xfId="90" applyFont="1" applyFill="1" applyAlignment="1">
      <alignment horizontal="center" vertical="center"/>
      <protection/>
    </xf>
    <xf numFmtId="171" fontId="62" fillId="34" borderId="0" xfId="52" applyFont="1" applyFill="1" applyBorder="1" applyAlignment="1">
      <alignment horizontal="right" vertical="center"/>
    </xf>
    <xf numFmtId="171" fontId="62" fillId="34" borderId="1" xfId="52" applyFont="1" applyFill="1" applyBorder="1" applyAlignment="1">
      <alignment horizontal="right" vertical="center"/>
    </xf>
    <xf numFmtId="3" fontId="20" fillId="0" borderId="27" xfId="91" applyNumberFormat="1" applyFont="1" applyFill="1" applyBorder="1" applyAlignment="1">
      <alignment horizontal="center" vertical="center" wrapText="1"/>
      <protection/>
    </xf>
    <xf numFmtId="3" fontId="20" fillId="0" borderId="29" xfId="91" applyNumberFormat="1" applyFont="1" applyFill="1" applyBorder="1" applyAlignment="1">
      <alignment horizontal="center" vertical="center" wrapText="1"/>
      <protection/>
    </xf>
    <xf numFmtId="3" fontId="20" fillId="0" borderId="23" xfId="91" applyNumberFormat="1" applyFont="1" applyFill="1" applyBorder="1" applyAlignment="1">
      <alignment horizontal="center" vertical="center" wrapText="1"/>
      <protection/>
    </xf>
    <xf numFmtId="3" fontId="20" fillId="0" borderId="27" xfId="91" applyNumberFormat="1" applyFont="1" applyFill="1" applyBorder="1" applyAlignment="1">
      <alignment horizontal="center" vertical="center"/>
      <protection/>
    </xf>
    <xf numFmtId="3" fontId="20" fillId="0" borderId="29" xfId="91" applyNumberFormat="1" applyFont="1" applyFill="1" applyBorder="1" applyAlignment="1">
      <alignment horizontal="center" vertical="center"/>
      <protection/>
    </xf>
    <xf numFmtId="3" fontId="20" fillId="0" borderId="23" xfId="91" applyNumberFormat="1" applyFont="1" applyFill="1" applyBorder="1" applyAlignment="1">
      <alignment horizontal="center" vertical="center"/>
      <protection/>
    </xf>
    <xf numFmtId="0" fontId="16" fillId="0" borderId="0" xfId="91" applyFont="1" applyFill="1" applyBorder="1" applyAlignment="1">
      <alignment horizontal="right" vertical="center" wrapText="1"/>
      <protection/>
    </xf>
    <xf numFmtId="0" fontId="37" fillId="0" borderId="0" xfId="91" applyFont="1" applyFill="1" applyBorder="1" applyAlignment="1">
      <alignment horizontal="right" vertical="center" wrapText="1"/>
      <protection/>
    </xf>
    <xf numFmtId="0" fontId="16" fillId="0" borderId="0" xfId="91" applyFont="1" applyFill="1" applyBorder="1" applyAlignment="1">
      <alignment horizontal="center" vertical="center" wrapText="1"/>
      <protection/>
    </xf>
    <xf numFmtId="0" fontId="16" fillId="0" borderId="14" xfId="91" applyFont="1" applyFill="1" applyBorder="1" applyAlignment="1">
      <alignment horizontal="center" vertical="center" wrapText="1"/>
      <protection/>
    </xf>
    <xf numFmtId="0" fontId="16" fillId="0" borderId="5" xfId="91" applyFont="1" applyFill="1" applyBorder="1" applyAlignment="1">
      <alignment horizontal="center" vertical="center" wrapText="1"/>
      <protection/>
    </xf>
    <xf numFmtId="0" fontId="16" fillId="0" borderId="41" xfId="9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77" fillId="36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 2" xfId="50"/>
    <cellStyle name="comma zerodec" xfId="51"/>
    <cellStyle name="Comma_Cocau2004(22-11)" xfId="52"/>
    <cellStyle name="Comma0" xfId="53"/>
    <cellStyle name="Currency" xfId="54"/>
    <cellStyle name="Currency [0]" xfId="55"/>
    <cellStyle name="Currency0" xfId="56"/>
    <cellStyle name="Currency1" xfId="57"/>
    <cellStyle name="Check Cell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_Cocau2004(22-11)" xfId="90"/>
    <cellStyle name="Normal_Phu luc 2 (11.10.08)" xfId="91"/>
    <cellStyle name="Note" xfId="92"/>
    <cellStyle name="Output" xfId="93"/>
    <cellStyle name="Percent" xfId="94"/>
    <cellStyle name="Percent [2]" xfId="95"/>
    <cellStyle name="T" xfId="96"/>
    <cellStyle name="Title" xfId="97"/>
    <cellStyle name="Tong so" xfId="98"/>
    <cellStyle name="tong so 1" xfId="99"/>
    <cellStyle name="Total" xfId="100"/>
    <cellStyle name="th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i.gov.vn/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i.gov.vn/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i.gov.vn/Users\User\AppData\Local\Temp\bieu%20mau%20KH%202016-2020_dia%20phuong%201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PL1"/>
      <sheetName val="PL2"/>
      <sheetName val="Bỏ"/>
      <sheetName val="Bo"/>
      <sheetName val="PL4"/>
      <sheetName val="PL5"/>
      <sheetName val="PL6"/>
      <sheetName val="PL7"/>
      <sheetName val="PL8"/>
      <sheetName val="PL9GDKH"/>
      <sheetName val="PL10LDVHXH"/>
      <sheetName val="PL12DTnguon"/>
      <sheetName val="BieunayKhongin"/>
      <sheetName val="PL13DTNSNN (2)"/>
      <sheetName val="Khongin"/>
      <sheetName val="PL14NSNN"/>
      <sheetName val="PL15FDI"/>
      <sheetName val="PL16DN"/>
      <sheetName val="PL17CCTT(khongin)"/>
      <sheetName val="Sheet3"/>
      <sheetName val="Pl14"/>
      <sheetName val="Sheet1"/>
      <sheetName val="Sheet2"/>
      <sheetName val="PL18HTX"/>
      <sheetName val="PL19DN"/>
      <sheetName val="PL17QH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selection activeCell="E4" sqref="E4:I4"/>
    </sheetView>
  </sheetViews>
  <sheetFormatPr defaultColWidth="8.8515625" defaultRowHeight="12.75"/>
  <cols>
    <col min="1" max="13" width="10.8515625" style="628" customWidth="1"/>
    <col min="14" max="14" width="44.140625" style="628" customWidth="1"/>
    <col min="15" max="16384" width="8.8515625" style="628" customWidth="1"/>
  </cols>
  <sheetData>
    <row r="1" spans="1:14" ht="30.75">
      <c r="A1" s="637" t="s">
        <v>572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ht="30.75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</row>
    <row r="3" spans="1:14" ht="30.75">
      <c r="A3" s="627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</row>
    <row r="4" spans="1:14" ht="30.75">
      <c r="A4" s="627"/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</row>
    <row r="8" spans="1:22" ht="111.75" customHeight="1">
      <c r="A8" s="638" t="s">
        <v>574</v>
      </c>
      <c r="B8" s="639"/>
      <c r="C8" s="638"/>
      <c r="D8" s="640"/>
      <c r="E8" s="638"/>
      <c r="F8" s="638"/>
      <c r="G8" s="638"/>
      <c r="H8" s="638"/>
      <c r="I8" s="638"/>
      <c r="J8" s="638"/>
      <c r="K8" s="639"/>
      <c r="L8" s="638"/>
      <c r="M8" s="640"/>
      <c r="N8" s="639"/>
      <c r="O8" s="629"/>
      <c r="P8" s="630"/>
      <c r="Q8" s="631"/>
      <c r="S8" s="630"/>
      <c r="T8" s="631"/>
      <c r="V8" s="630"/>
    </row>
    <row r="9" spans="1:22" ht="43.5" customHeight="1">
      <c r="A9" s="641" t="s">
        <v>573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P9" s="630"/>
      <c r="Q9" s="631"/>
      <c r="S9" s="630"/>
      <c r="T9" s="631"/>
      <c r="V9" s="630"/>
    </row>
    <row r="10" spans="2:22" ht="30.75">
      <c r="B10" s="631"/>
      <c r="D10" s="630"/>
      <c r="K10" s="631"/>
      <c r="M10" s="630"/>
      <c r="N10" s="631"/>
      <c r="P10" s="630"/>
      <c r="Q10" s="631"/>
      <c r="S10" s="630"/>
      <c r="T10" s="631"/>
      <c r="V10" s="630"/>
    </row>
    <row r="13" ht="30.75" customHeight="1">
      <c r="A13" s="632"/>
    </row>
    <row r="22" spans="2:22" ht="30.75">
      <c r="B22" s="631"/>
      <c r="D22" s="630"/>
      <c r="J22" s="633"/>
      <c r="K22" s="631"/>
      <c r="M22" s="630"/>
      <c r="N22" s="631"/>
      <c r="P22" s="630"/>
      <c r="Q22" s="631"/>
      <c r="S22" s="630"/>
      <c r="T22" s="631"/>
      <c r="V22" s="630"/>
    </row>
    <row r="23" spans="4:20" ht="30.75">
      <c r="D23" s="630"/>
      <c r="J23" s="633"/>
      <c r="K23" s="631"/>
      <c r="M23" s="630"/>
      <c r="N23" s="631"/>
      <c r="P23" s="630"/>
      <c r="Q23" s="631"/>
      <c r="S23" s="630"/>
      <c r="T23" s="631"/>
    </row>
    <row r="24" spans="2:22" ht="30.75">
      <c r="B24" s="631"/>
      <c r="D24" s="630"/>
      <c r="J24" s="633"/>
      <c r="K24" s="631"/>
      <c r="M24" s="630"/>
      <c r="N24" s="631"/>
      <c r="P24" s="630"/>
      <c r="Q24" s="631"/>
      <c r="S24" s="630"/>
      <c r="T24" s="631"/>
      <c r="V24" s="630"/>
    </row>
    <row r="25" spans="11:20" ht="30.75">
      <c r="K25" s="631"/>
      <c r="M25" s="630"/>
      <c r="N25" s="631"/>
      <c r="P25" s="630"/>
      <c r="Q25" s="631"/>
      <c r="S25" s="630"/>
      <c r="T25" s="631"/>
    </row>
    <row r="26" spans="2:22" ht="30.75">
      <c r="B26" s="631"/>
      <c r="D26" s="630"/>
      <c r="K26" s="631"/>
      <c r="M26" s="630"/>
      <c r="N26" s="631"/>
      <c r="P26" s="630"/>
      <c r="Q26" s="631"/>
      <c r="S26" s="630"/>
      <c r="T26" s="631"/>
      <c r="V26" s="630"/>
    </row>
    <row r="39" spans="2:22" ht="30.75">
      <c r="B39" s="631"/>
      <c r="D39" s="630"/>
      <c r="K39" s="631"/>
      <c r="M39" s="630"/>
      <c r="N39" s="631"/>
      <c r="P39" s="630"/>
      <c r="Q39" s="631"/>
      <c r="S39" s="630"/>
      <c r="T39" s="631"/>
      <c r="V39" s="630"/>
    </row>
  </sheetData>
  <sheetProtection/>
  <mergeCells count="3">
    <mergeCell ref="A1:N1"/>
    <mergeCell ref="A8:N8"/>
    <mergeCell ref="A9:N9"/>
  </mergeCells>
  <printOptions/>
  <pageMargins left="0.7480314960629921" right="0.15748031496062992" top="0.984251968503937" bottom="0.984251968503937" header="0.7086614173228347" footer="0.5118110236220472"/>
  <pageSetup firstPageNumber="1" useFirstPageNumber="1"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zoomScale="70" zoomScaleNormal="70" zoomScalePageLayoutView="0" workbookViewId="0" topLeftCell="A1">
      <selection activeCell="M23" sqref="M23"/>
    </sheetView>
  </sheetViews>
  <sheetFormatPr defaultColWidth="9.140625" defaultRowHeight="12.75"/>
  <cols>
    <col min="1" max="1" width="5.57421875" style="391" customWidth="1"/>
    <col min="2" max="2" width="40.140625" style="386" customWidth="1"/>
    <col min="3" max="3" width="15.00390625" style="386" customWidth="1"/>
    <col min="4" max="4" width="14.421875" style="387" customWidth="1"/>
    <col min="5" max="9" width="12.421875" style="370" customWidth="1"/>
    <col min="10" max="10" width="15.7109375" style="370" customWidth="1"/>
    <col min="11" max="11" width="20.7109375" style="370" customWidth="1"/>
    <col min="12" max="16384" width="9.140625" style="370" customWidth="1"/>
  </cols>
  <sheetData>
    <row r="1" spans="1:11" ht="36.75" customHeight="1">
      <c r="A1" s="370"/>
      <c r="C1" s="387"/>
      <c r="I1" s="408" t="s">
        <v>450</v>
      </c>
      <c r="J1" s="644" t="s">
        <v>462</v>
      </c>
      <c r="K1" s="644"/>
    </row>
    <row r="2" spans="1:11" ht="36.75" customHeight="1">
      <c r="A2" s="370"/>
      <c r="B2" s="645" t="s">
        <v>562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1:11" ht="18" customHeight="1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</row>
    <row r="4" spans="1:11" ht="21.75" customHeight="1">
      <c r="A4" s="662" t="s">
        <v>515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36" customHeight="1">
      <c r="A5" s="662" t="s">
        <v>558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</row>
    <row r="6" spans="1:11" ht="25.5" customHeight="1">
      <c r="A6" s="425"/>
      <c r="B6" s="444"/>
      <c r="C6" s="444"/>
      <c r="D6" s="445"/>
      <c r="E6" s="446"/>
      <c r="F6" s="446"/>
      <c r="G6" s="446"/>
      <c r="H6" s="446"/>
      <c r="I6" s="446"/>
      <c r="J6" s="446"/>
      <c r="K6" s="446"/>
    </row>
    <row r="7" spans="1:11" s="399" customFormat="1" ht="66">
      <c r="A7" s="455" t="s">
        <v>0</v>
      </c>
      <c r="B7" s="455" t="s">
        <v>302</v>
      </c>
      <c r="C7" s="455" t="s">
        <v>191</v>
      </c>
      <c r="D7" s="426" t="s">
        <v>330</v>
      </c>
      <c r="E7" s="426" t="s">
        <v>331</v>
      </c>
      <c r="F7" s="426" t="s">
        <v>332</v>
      </c>
      <c r="G7" s="426" t="s">
        <v>333</v>
      </c>
      <c r="H7" s="426" t="s">
        <v>334</v>
      </c>
      <c r="I7" s="426" t="s">
        <v>335</v>
      </c>
      <c r="J7" s="426" t="s">
        <v>336</v>
      </c>
      <c r="K7" s="426" t="s">
        <v>586</v>
      </c>
    </row>
    <row r="8" spans="1:11" s="400" customFormat="1" ht="36.75" customHeight="1">
      <c r="A8" s="431" t="s">
        <v>106</v>
      </c>
      <c r="B8" s="428" t="s">
        <v>397</v>
      </c>
      <c r="C8" s="426"/>
      <c r="D8" s="429"/>
      <c r="E8" s="480"/>
      <c r="F8" s="480"/>
      <c r="G8" s="480"/>
      <c r="H8" s="465"/>
      <c r="I8" s="465"/>
      <c r="J8" s="465"/>
      <c r="K8" s="430"/>
    </row>
    <row r="9" spans="1:23" s="368" customFormat="1" ht="36" customHeight="1">
      <c r="A9" s="431">
        <v>1</v>
      </c>
      <c r="B9" s="432" t="s">
        <v>387</v>
      </c>
      <c r="C9" s="426"/>
      <c r="D9" s="429"/>
      <c r="E9" s="492"/>
      <c r="F9" s="480"/>
      <c r="G9" s="480"/>
      <c r="H9" s="465"/>
      <c r="I9" s="465"/>
      <c r="J9" s="465"/>
      <c r="K9" s="430"/>
      <c r="L9" s="396"/>
      <c r="N9" s="397"/>
      <c r="O9" s="396"/>
      <c r="Q9" s="397"/>
      <c r="R9" s="396"/>
      <c r="T9" s="397"/>
      <c r="U9" s="396"/>
      <c r="W9" s="397"/>
    </row>
    <row r="10" spans="1:23" s="368" customFormat="1" ht="42.75" customHeight="1">
      <c r="A10" s="435"/>
      <c r="B10" s="440" t="s">
        <v>467</v>
      </c>
      <c r="C10" s="441" t="s">
        <v>524</v>
      </c>
      <c r="D10" s="434"/>
      <c r="E10" s="486"/>
      <c r="F10" s="468"/>
      <c r="G10" s="468"/>
      <c r="H10" s="468"/>
      <c r="I10" s="468"/>
      <c r="J10" s="468"/>
      <c r="K10" s="435"/>
      <c r="L10" s="396"/>
      <c r="N10" s="397"/>
      <c r="O10" s="396"/>
      <c r="Q10" s="397"/>
      <c r="R10" s="396"/>
      <c r="T10" s="397"/>
      <c r="U10" s="396"/>
      <c r="W10" s="397"/>
    </row>
    <row r="11" spans="1:11" s="368" customFormat="1" ht="25.5" customHeight="1">
      <c r="A11" s="431">
        <v>2</v>
      </c>
      <c r="B11" s="428" t="s">
        <v>388</v>
      </c>
      <c r="C11" s="426"/>
      <c r="D11" s="429"/>
      <c r="E11" s="480"/>
      <c r="F11" s="480"/>
      <c r="G11" s="480"/>
      <c r="H11" s="465"/>
      <c r="I11" s="465"/>
      <c r="J11" s="465"/>
      <c r="K11" s="430"/>
    </row>
    <row r="12" spans="1:11" ht="33">
      <c r="A12" s="435"/>
      <c r="B12" s="494" t="s">
        <v>468</v>
      </c>
      <c r="C12" s="441" t="s">
        <v>538</v>
      </c>
      <c r="D12" s="434"/>
      <c r="E12" s="468"/>
      <c r="F12" s="468"/>
      <c r="G12" s="468"/>
      <c r="H12" s="468"/>
      <c r="I12" s="468"/>
      <c r="J12" s="468"/>
      <c r="K12" s="435"/>
    </row>
    <row r="13" spans="1:23" s="368" customFormat="1" ht="34.5" customHeight="1">
      <c r="A13" s="431">
        <v>3</v>
      </c>
      <c r="B13" s="432" t="s">
        <v>389</v>
      </c>
      <c r="C13" s="426"/>
      <c r="D13" s="429"/>
      <c r="E13" s="492"/>
      <c r="F13" s="480"/>
      <c r="G13" s="480"/>
      <c r="H13" s="591"/>
      <c r="I13" s="591"/>
      <c r="J13" s="591"/>
      <c r="K13" s="430"/>
      <c r="L13" s="396"/>
      <c r="N13" s="397"/>
      <c r="O13" s="396"/>
      <c r="Q13" s="397"/>
      <c r="R13" s="396"/>
      <c r="T13" s="397"/>
      <c r="U13" s="396"/>
      <c r="W13" s="397"/>
    </row>
    <row r="14" spans="1:11" ht="33">
      <c r="A14" s="435"/>
      <c r="B14" s="494" t="s">
        <v>469</v>
      </c>
      <c r="C14" s="441" t="s">
        <v>524</v>
      </c>
      <c r="D14" s="434"/>
      <c r="E14" s="468"/>
      <c r="F14" s="468"/>
      <c r="G14" s="468"/>
      <c r="H14" s="468"/>
      <c r="I14" s="468"/>
      <c r="J14" s="468"/>
      <c r="K14" s="435"/>
    </row>
    <row r="15" spans="1:11" s="368" customFormat="1" ht="34.5" customHeight="1">
      <c r="A15" s="431">
        <v>4</v>
      </c>
      <c r="B15" s="428" t="s">
        <v>390</v>
      </c>
      <c r="C15" s="426"/>
      <c r="D15" s="429"/>
      <c r="E15" s="480"/>
      <c r="F15" s="480"/>
      <c r="G15" s="480"/>
      <c r="H15" s="468"/>
      <c r="I15" s="468"/>
      <c r="J15" s="468"/>
      <c r="K15" s="430"/>
    </row>
    <row r="16" spans="1:11" ht="36.75" customHeight="1">
      <c r="A16" s="435"/>
      <c r="B16" s="494" t="s">
        <v>470</v>
      </c>
      <c r="C16" s="441" t="s">
        <v>524</v>
      </c>
      <c r="D16" s="434"/>
      <c r="E16" s="468"/>
      <c r="F16" s="468"/>
      <c r="G16" s="468"/>
      <c r="H16" s="468"/>
      <c r="I16" s="468"/>
      <c r="J16" s="468"/>
      <c r="K16" s="435"/>
    </row>
    <row r="17" spans="1:11" s="400" customFormat="1" ht="33" customHeight="1">
      <c r="A17" s="431" t="s">
        <v>107</v>
      </c>
      <c r="B17" s="428" t="s">
        <v>399</v>
      </c>
      <c r="C17" s="426"/>
      <c r="D17" s="429"/>
      <c r="E17" s="480"/>
      <c r="F17" s="480"/>
      <c r="G17" s="480"/>
      <c r="H17" s="480"/>
      <c r="I17" s="480"/>
      <c r="J17" s="480"/>
      <c r="K17" s="430"/>
    </row>
    <row r="18" spans="1:11" s="368" customFormat="1" ht="35.25" customHeight="1">
      <c r="A18" s="431">
        <v>1</v>
      </c>
      <c r="B18" s="428" t="s">
        <v>391</v>
      </c>
      <c r="C18" s="426"/>
      <c r="D18" s="429"/>
      <c r="E18" s="480"/>
      <c r="F18" s="480"/>
      <c r="G18" s="480"/>
      <c r="H18" s="480"/>
      <c r="I18" s="480"/>
      <c r="J18" s="480"/>
      <c r="K18" s="430"/>
    </row>
    <row r="19" spans="1:11" s="368" customFormat="1" ht="45" customHeight="1">
      <c r="A19" s="431"/>
      <c r="B19" s="438" t="s">
        <v>392</v>
      </c>
      <c r="C19" s="459" t="s">
        <v>400</v>
      </c>
      <c r="D19" s="434"/>
      <c r="E19" s="468"/>
      <c r="F19" s="468"/>
      <c r="G19" s="468"/>
      <c r="H19" s="468"/>
      <c r="I19" s="468"/>
      <c r="J19" s="468"/>
      <c r="K19" s="430"/>
    </row>
    <row r="20" spans="1:11" s="368" customFormat="1" ht="46.5" customHeight="1">
      <c r="A20" s="431"/>
      <c r="B20" s="470" t="s">
        <v>545</v>
      </c>
      <c r="C20" s="441" t="s">
        <v>401</v>
      </c>
      <c r="D20" s="433"/>
      <c r="E20" s="468"/>
      <c r="F20" s="468"/>
      <c r="G20" s="465"/>
      <c r="H20" s="465"/>
      <c r="I20" s="465"/>
      <c r="J20" s="465"/>
      <c r="K20" s="430"/>
    </row>
    <row r="21" spans="1:11" s="368" customFormat="1" ht="34.5" customHeight="1">
      <c r="A21" s="431">
        <v>2</v>
      </c>
      <c r="B21" s="428" t="s">
        <v>393</v>
      </c>
      <c r="C21" s="426"/>
      <c r="D21" s="429"/>
      <c r="E21" s="480"/>
      <c r="F21" s="480"/>
      <c r="G21" s="480"/>
      <c r="H21" s="430"/>
      <c r="I21" s="430"/>
      <c r="J21" s="430"/>
      <c r="K21" s="430"/>
    </row>
    <row r="22" spans="1:11" ht="36" customHeight="1">
      <c r="A22" s="435"/>
      <c r="B22" s="494" t="s">
        <v>471</v>
      </c>
      <c r="C22" s="441" t="s">
        <v>400</v>
      </c>
      <c r="D22" s="434"/>
      <c r="E22" s="468"/>
      <c r="F22" s="468"/>
      <c r="G22" s="468"/>
      <c r="H22" s="468"/>
      <c r="I22" s="468"/>
      <c r="J22" s="468"/>
      <c r="K22" s="435"/>
    </row>
    <row r="23" spans="1:11" s="389" customFormat="1" ht="36" customHeight="1">
      <c r="A23" s="469"/>
      <c r="B23" s="470" t="s">
        <v>78</v>
      </c>
      <c r="C23" s="441" t="s">
        <v>324</v>
      </c>
      <c r="D23" s="433"/>
      <c r="E23" s="473"/>
      <c r="F23" s="473"/>
      <c r="G23" s="473"/>
      <c r="H23" s="473"/>
      <c r="I23" s="473"/>
      <c r="J23" s="473"/>
      <c r="K23" s="469"/>
    </row>
    <row r="24" spans="1:11" ht="36.75" customHeight="1">
      <c r="A24" s="435"/>
      <c r="B24" s="494" t="s">
        <v>542</v>
      </c>
      <c r="C24" s="441" t="s">
        <v>400</v>
      </c>
      <c r="D24" s="434"/>
      <c r="E24" s="465"/>
      <c r="F24" s="468"/>
      <c r="G24" s="468"/>
      <c r="H24" s="468"/>
      <c r="I24" s="468"/>
      <c r="J24" s="465"/>
      <c r="K24" s="435"/>
    </row>
    <row r="25" spans="1:11" s="389" customFormat="1" ht="45" customHeight="1">
      <c r="A25" s="469"/>
      <c r="B25" s="470" t="s">
        <v>546</v>
      </c>
      <c r="C25" s="441" t="s">
        <v>324</v>
      </c>
      <c r="D25" s="433"/>
      <c r="E25" s="473"/>
      <c r="F25" s="473"/>
      <c r="G25" s="473"/>
      <c r="H25" s="473"/>
      <c r="I25" s="473"/>
      <c r="J25" s="473"/>
      <c r="K25" s="469"/>
    </row>
    <row r="26" spans="1:11" ht="32.25" customHeight="1">
      <c r="A26" s="435"/>
      <c r="B26" s="494" t="s">
        <v>472</v>
      </c>
      <c r="C26" s="441" t="s">
        <v>324</v>
      </c>
      <c r="D26" s="434"/>
      <c r="E26" s="465"/>
      <c r="F26" s="468"/>
      <c r="G26" s="468"/>
      <c r="H26" s="468"/>
      <c r="I26" s="468"/>
      <c r="J26" s="483"/>
      <c r="K26" s="435"/>
    </row>
    <row r="27" spans="1:11" s="368" customFormat="1" ht="36" customHeight="1">
      <c r="A27" s="431" t="s">
        <v>120</v>
      </c>
      <c r="B27" s="428" t="s">
        <v>398</v>
      </c>
      <c r="C27" s="426"/>
      <c r="D27" s="434"/>
      <c r="E27" s="468"/>
      <c r="F27" s="468"/>
      <c r="G27" s="468"/>
      <c r="H27" s="468"/>
      <c r="I27" s="468"/>
      <c r="J27" s="468"/>
      <c r="K27" s="430"/>
    </row>
    <row r="28" spans="1:12" ht="36" customHeight="1">
      <c r="A28" s="441">
        <v>1</v>
      </c>
      <c r="B28" s="463" t="s">
        <v>394</v>
      </c>
      <c r="C28" s="459" t="s">
        <v>6</v>
      </c>
      <c r="D28" s="459"/>
      <c r="E28" s="592"/>
      <c r="F28" s="592"/>
      <c r="G28" s="592"/>
      <c r="H28" s="592"/>
      <c r="I28" s="592"/>
      <c r="J28" s="592"/>
      <c r="K28" s="593"/>
      <c r="L28" s="401"/>
    </row>
    <row r="29" spans="1:12" ht="36" customHeight="1">
      <c r="A29" s="441">
        <v>2</v>
      </c>
      <c r="B29" s="463" t="s">
        <v>395</v>
      </c>
      <c r="C29" s="459" t="s">
        <v>6</v>
      </c>
      <c r="D29" s="459"/>
      <c r="E29" s="592"/>
      <c r="F29" s="592"/>
      <c r="G29" s="592"/>
      <c r="H29" s="592"/>
      <c r="I29" s="592"/>
      <c r="J29" s="592"/>
      <c r="K29" s="592"/>
      <c r="L29" s="401"/>
    </row>
    <row r="30" spans="1:12" ht="36" customHeight="1">
      <c r="A30" s="441">
        <v>3</v>
      </c>
      <c r="B30" s="463" t="s">
        <v>396</v>
      </c>
      <c r="C30" s="459" t="s">
        <v>6</v>
      </c>
      <c r="D30" s="459"/>
      <c r="E30" s="592"/>
      <c r="F30" s="592"/>
      <c r="G30" s="592"/>
      <c r="H30" s="592"/>
      <c r="I30" s="592"/>
      <c r="J30" s="592"/>
      <c r="K30" s="593"/>
      <c r="L30" s="401"/>
    </row>
    <row r="31" spans="1:11" ht="16.5">
      <c r="A31" s="425"/>
      <c r="B31" s="444"/>
      <c r="C31" s="444"/>
      <c r="D31" s="445"/>
      <c r="E31" s="594"/>
      <c r="F31" s="594"/>
      <c r="G31" s="594"/>
      <c r="H31" s="594"/>
      <c r="I31" s="594"/>
      <c r="J31" s="594"/>
      <c r="K31" s="446"/>
    </row>
    <row r="32" spans="1:11" ht="16.5">
      <c r="A32" s="425"/>
      <c r="B32" s="658" t="s">
        <v>570</v>
      </c>
      <c r="C32" s="658"/>
      <c r="D32" s="658"/>
      <c r="E32" s="446"/>
      <c r="F32" s="446"/>
      <c r="G32" s="446"/>
      <c r="H32" s="446"/>
      <c r="I32" s="446"/>
      <c r="J32" s="446"/>
      <c r="K32" s="446"/>
    </row>
    <row r="33" spans="1:11" ht="16.5">
      <c r="A33" s="425"/>
      <c r="B33" s="444"/>
      <c r="C33" s="444"/>
      <c r="D33" s="445"/>
      <c r="E33" s="446"/>
      <c r="F33" s="446"/>
      <c r="G33" s="446"/>
      <c r="H33" s="446"/>
      <c r="I33" s="446"/>
      <c r="J33" s="446"/>
      <c r="K33" s="446"/>
    </row>
    <row r="34" spans="1:11" ht="16.5">
      <c r="A34" s="425"/>
      <c r="B34" s="444"/>
      <c r="C34" s="444"/>
      <c r="D34" s="445"/>
      <c r="E34" s="446"/>
      <c r="F34" s="446"/>
      <c r="G34" s="446"/>
      <c r="H34" s="446"/>
      <c r="I34" s="446"/>
      <c r="J34" s="446"/>
      <c r="K34" s="446"/>
    </row>
    <row r="35" spans="1:11" ht="16.5">
      <c r="A35" s="425"/>
      <c r="B35" s="444"/>
      <c r="C35" s="444"/>
      <c r="D35" s="44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444"/>
      <c r="C36" s="444"/>
      <c r="D36" s="445"/>
      <c r="E36" s="446"/>
      <c r="F36" s="446"/>
      <c r="G36" s="446"/>
      <c r="H36" s="446"/>
      <c r="I36" s="446"/>
      <c r="J36" s="446"/>
      <c r="K36" s="446"/>
    </row>
    <row r="37" spans="1:11" ht="16.5">
      <c r="A37" s="425"/>
      <c r="B37" s="444"/>
      <c r="C37" s="444"/>
      <c r="D37" s="445"/>
      <c r="E37" s="446"/>
      <c r="F37" s="446"/>
      <c r="G37" s="446"/>
      <c r="H37" s="446"/>
      <c r="I37" s="446"/>
      <c r="J37" s="446"/>
      <c r="K37" s="446"/>
    </row>
    <row r="38" spans="1:11" ht="16.5">
      <c r="A38" s="425"/>
      <c r="B38" s="444"/>
      <c r="C38" s="444"/>
      <c r="D38" s="44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4"/>
      <c r="D39" s="44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4"/>
      <c r="D40" s="44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4"/>
      <c r="D41" s="44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4"/>
      <c r="D42" s="44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4"/>
      <c r="D43" s="44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4"/>
      <c r="D44" s="44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4"/>
      <c r="D45" s="44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4"/>
      <c r="D46" s="44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4"/>
      <c r="D47" s="44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4"/>
      <c r="D48" s="44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4"/>
      <c r="D49" s="44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4"/>
      <c r="D50" s="44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4"/>
      <c r="D51" s="44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4"/>
      <c r="D52" s="44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4"/>
      <c r="D53" s="44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4"/>
      <c r="D54" s="445"/>
      <c r="E54" s="446"/>
      <c r="F54" s="446"/>
      <c r="G54" s="446"/>
      <c r="H54" s="446"/>
      <c r="I54" s="446"/>
      <c r="J54" s="446"/>
      <c r="K54" s="446"/>
    </row>
    <row r="55" spans="1:11" ht="16.5">
      <c r="A55" s="425"/>
      <c r="B55" s="444"/>
      <c r="C55" s="444"/>
      <c r="D55" s="445"/>
      <c r="E55" s="446"/>
      <c r="F55" s="446"/>
      <c r="G55" s="446"/>
      <c r="H55" s="446"/>
      <c r="I55" s="446"/>
      <c r="J55" s="446"/>
      <c r="K55" s="446"/>
    </row>
    <row r="56" spans="1:11" ht="16.5">
      <c r="A56" s="425"/>
      <c r="B56" s="444"/>
      <c r="C56" s="444"/>
      <c r="D56" s="445"/>
      <c r="E56" s="446"/>
      <c r="F56" s="446"/>
      <c r="G56" s="446"/>
      <c r="H56" s="446"/>
      <c r="I56" s="446"/>
      <c r="J56" s="446"/>
      <c r="K56" s="446"/>
    </row>
    <row r="57" spans="1:11" ht="16.5">
      <c r="A57" s="425"/>
      <c r="B57" s="444"/>
      <c r="C57" s="444"/>
      <c r="D57" s="445"/>
      <c r="E57" s="446"/>
      <c r="F57" s="446"/>
      <c r="G57" s="446"/>
      <c r="H57" s="446"/>
      <c r="I57" s="446"/>
      <c r="J57" s="446"/>
      <c r="K57" s="446"/>
    </row>
    <row r="58" spans="1:11" ht="16.5">
      <c r="A58" s="425"/>
      <c r="B58" s="444"/>
      <c r="C58" s="444"/>
      <c r="D58" s="445"/>
      <c r="E58" s="446"/>
      <c r="F58" s="446"/>
      <c r="G58" s="446"/>
      <c r="H58" s="446"/>
      <c r="I58" s="446"/>
      <c r="J58" s="446"/>
      <c r="K58" s="446"/>
    </row>
    <row r="59" spans="1:11" ht="16.5">
      <c r="A59" s="425"/>
      <c r="B59" s="444"/>
      <c r="C59" s="444"/>
      <c r="D59" s="445"/>
      <c r="E59" s="446"/>
      <c r="F59" s="446"/>
      <c r="G59" s="446"/>
      <c r="H59" s="446"/>
      <c r="I59" s="446"/>
      <c r="J59" s="446"/>
      <c r="K59" s="446"/>
    </row>
    <row r="60" spans="1:11" ht="16.5">
      <c r="A60" s="425"/>
      <c r="B60" s="444"/>
      <c r="C60" s="444"/>
      <c r="D60" s="445"/>
      <c r="E60" s="446"/>
      <c r="F60" s="446"/>
      <c r="G60" s="446"/>
      <c r="H60" s="446"/>
      <c r="I60" s="446"/>
      <c r="J60" s="446"/>
      <c r="K60" s="446"/>
    </row>
    <row r="61" spans="1:11" ht="16.5">
      <c r="A61" s="425"/>
      <c r="B61" s="444"/>
      <c r="C61" s="444"/>
      <c r="D61" s="445"/>
      <c r="E61" s="446"/>
      <c r="F61" s="446"/>
      <c r="G61" s="446"/>
      <c r="H61" s="446"/>
      <c r="I61" s="446"/>
      <c r="J61" s="446"/>
      <c r="K61" s="446"/>
    </row>
    <row r="62" spans="1:11" ht="16.5">
      <c r="A62" s="425"/>
      <c r="B62" s="444"/>
      <c r="C62" s="444"/>
      <c r="D62" s="44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4"/>
      <c r="D63" s="44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4"/>
      <c r="D64" s="44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4"/>
      <c r="D65" s="44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4"/>
      <c r="D66" s="44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4"/>
      <c r="D67" s="44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4"/>
      <c r="D68" s="44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4"/>
      <c r="D69" s="44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4"/>
      <c r="D70" s="44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4"/>
      <c r="D71" s="44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4"/>
      <c r="D72" s="44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4"/>
      <c r="D73" s="44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4"/>
      <c r="D74" s="44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4"/>
      <c r="D75" s="44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4"/>
      <c r="D76" s="44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4"/>
      <c r="D77" s="44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4"/>
      <c r="D78" s="44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4"/>
      <c r="D79" s="44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4"/>
      <c r="D80" s="44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4"/>
      <c r="D81" s="44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4"/>
      <c r="D82" s="44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4"/>
      <c r="D83" s="44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4"/>
      <c r="D84" s="44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4"/>
      <c r="D85" s="44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4"/>
      <c r="D86" s="44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4"/>
      <c r="D87" s="44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4"/>
      <c r="D88" s="44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4"/>
      <c r="D89" s="44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4"/>
      <c r="D90" s="44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4"/>
      <c r="D91" s="44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4"/>
      <c r="D92" s="44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4"/>
      <c r="D93" s="44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4"/>
      <c r="D94" s="44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4"/>
      <c r="D95" s="44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4"/>
      <c r="D96" s="44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4"/>
      <c r="D97" s="44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4"/>
      <c r="D98" s="44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4"/>
      <c r="D99" s="44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4"/>
      <c r="D100" s="44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4"/>
      <c r="D101" s="44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4"/>
      <c r="D102" s="44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4"/>
      <c r="D103" s="44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4"/>
      <c r="D104" s="44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4"/>
      <c r="D105" s="44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4"/>
      <c r="D106" s="44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4"/>
      <c r="D107" s="44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4"/>
      <c r="D108" s="44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4"/>
      <c r="D109" s="44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4"/>
      <c r="D110" s="44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4"/>
      <c r="D111" s="44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4"/>
      <c r="D112" s="44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4"/>
      <c r="D113" s="44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4"/>
      <c r="D114" s="44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4"/>
      <c r="D115" s="44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4"/>
      <c r="D116" s="44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4"/>
      <c r="D117" s="44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4"/>
      <c r="D118" s="44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4"/>
      <c r="D119" s="44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4"/>
      <c r="D120" s="44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4"/>
      <c r="D121" s="44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4"/>
      <c r="D122" s="44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4"/>
      <c r="D123" s="44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4"/>
      <c r="D124" s="44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4"/>
      <c r="D125" s="44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4"/>
      <c r="D126" s="44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4"/>
      <c r="D127" s="44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4"/>
      <c r="D128" s="44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4"/>
      <c r="D129" s="44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4"/>
      <c r="D130" s="44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4"/>
      <c r="D131" s="44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4"/>
      <c r="D132" s="44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4"/>
      <c r="D133" s="44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4"/>
      <c r="D134" s="44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4"/>
      <c r="D135" s="44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4"/>
      <c r="D136" s="44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4"/>
      <c r="D137" s="44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4"/>
      <c r="D138" s="44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4"/>
      <c r="D139" s="44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4"/>
      <c r="D140" s="44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4"/>
      <c r="D141" s="44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4"/>
      <c r="D142" s="44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4"/>
      <c r="D143" s="44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4"/>
      <c r="D144" s="44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4"/>
      <c r="D145" s="44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4"/>
      <c r="D146" s="44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4"/>
      <c r="D147" s="44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4"/>
      <c r="D148" s="44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4"/>
      <c r="D149" s="44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4"/>
      <c r="D150" s="44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4"/>
      <c r="D151" s="44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4"/>
      <c r="D152" s="44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4"/>
      <c r="D153" s="44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4"/>
      <c r="D154" s="44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4"/>
      <c r="D155" s="44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4"/>
      <c r="D156" s="44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4"/>
      <c r="D157" s="44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4"/>
      <c r="D158" s="44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4"/>
      <c r="D159" s="44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4"/>
      <c r="D160" s="44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4"/>
      <c r="D161" s="44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4"/>
      <c r="D162" s="44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4"/>
      <c r="D163" s="44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4"/>
      <c r="D164" s="44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4"/>
      <c r="D165" s="44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4"/>
      <c r="D166" s="44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4"/>
      <c r="D167" s="44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4"/>
      <c r="D168" s="44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4"/>
      <c r="D169" s="44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4"/>
      <c r="D170" s="44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4"/>
      <c r="D171" s="44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4"/>
      <c r="D172" s="44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4"/>
      <c r="D173" s="44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4"/>
      <c r="D174" s="44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4"/>
      <c r="D175" s="44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4"/>
      <c r="D176" s="44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4"/>
      <c r="D177" s="44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4"/>
      <c r="D178" s="44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4"/>
      <c r="D179" s="44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4"/>
      <c r="D180" s="44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4"/>
      <c r="D181" s="44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4"/>
      <c r="D182" s="44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4"/>
      <c r="D183" s="44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4"/>
      <c r="D184" s="44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4"/>
      <c r="D185" s="44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4"/>
      <c r="D186" s="44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4"/>
      <c r="D187" s="44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4"/>
      <c r="D188" s="44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4"/>
      <c r="D189" s="44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4"/>
      <c r="D190" s="44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4"/>
      <c r="D191" s="44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4"/>
      <c r="D192" s="44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4"/>
      <c r="D193" s="44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4"/>
      <c r="D194" s="44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4"/>
      <c r="D195" s="44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4"/>
      <c r="D196" s="44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4"/>
      <c r="D197" s="44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4"/>
      <c r="D198" s="44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4"/>
      <c r="D199" s="44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4"/>
      <c r="D200" s="44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4"/>
      <c r="D201" s="44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4"/>
      <c r="D202" s="44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4"/>
      <c r="D203" s="44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4"/>
      <c r="D204" s="44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4"/>
      <c r="D205" s="44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4"/>
      <c r="D206" s="44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4"/>
      <c r="D207" s="44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4"/>
      <c r="D208" s="44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4"/>
      <c r="D209" s="44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4"/>
      <c r="D210" s="44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4"/>
      <c r="D211" s="44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4"/>
      <c r="D212" s="44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4"/>
      <c r="D213" s="44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4"/>
      <c r="D214" s="44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4"/>
      <c r="D215" s="44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4"/>
      <c r="D216" s="44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4"/>
      <c r="D217" s="44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4"/>
      <c r="D218" s="44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4"/>
      <c r="D219" s="44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4"/>
      <c r="D220" s="44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4"/>
      <c r="D221" s="44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4"/>
      <c r="D222" s="44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4"/>
      <c r="D223" s="44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4"/>
      <c r="D224" s="44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4"/>
      <c r="D225" s="44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4"/>
      <c r="D226" s="44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4"/>
      <c r="D227" s="44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4"/>
      <c r="D228" s="44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4"/>
      <c r="D229" s="44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4"/>
      <c r="D230" s="44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4"/>
      <c r="D231" s="44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4"/>
      <c r="D232" s="44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4"/>
      <c r="D233" s="44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4"/>
      <c r="D234" s="44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4"/>
      <c r="D235" s="44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4"/>
      <c r="D236" s="44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4"/>
      <c r="D237" s="44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4"/>
      <c r="D238" s="44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4"/>
      <c r="D239" s="44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4"/>
      <c r="D240" s="44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4"/>
      <c r="D241" s="44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4"/>
      <c r="D242" s="44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4"/>
      <c r="D243" s="445"/>
      <c r="E243" s="446"/>
      <c r="F243" s="446"/>
      <c r="G243" s="446"/>
      <c r="H243" s="446"/>
      <c r="I243" s="446"/>
      <c r="J243" s="446"/>
      <c r="K243" s="446"/>
    </row>
    <row r="244" spans="1:11" ht="16.5">
      <c r="A244" s="425"/>
      <c r="B244" s="444"/>
      <c r="C244" s="444"/>
      <c r="D244" s="445"/>
      <c r="E244" s="446"/>
      <c r="F244" s="446"/>
      <c r="G244" s="446"/>
      <c r="H244" s="446"/>
      <c r="I244" s="446"/>
      <c r="J244" s="446"/>
      <c r="K244" s="446"/>
    </row>
    <row r="245" spans="1:11" ht="16.5">
      <c r="A245" s="425"/>
      <c r="B245" s="444"/>
      <c r="C245" s="444"/>
      <c r="D245" s="445"/>
      <c r="E245" s="446"/>
      <c r="F245" s="446"/>
      <c r="G245" s="446"/>
      <c r="H245" s="446"/>
      <c r="I245" s="446"/>
      <c r="J245" s="446"/>
      <c r="K245" s="446"/>
    </row>
    <row r="246" spans="1:11" ht="16.5">
      <c r="A246" s="425"/>
      <c r="B246" s="444"/>
      <c r="C246" s="444"/>
      <c r="D246" s="445"/>
      <c r="E246" s="446"/>
      <c r="F246" s="446"/>
      <c r="G246" s="446"/>
      <c r="H246" s="446"/>
      <c r="I246" s="446"/>
      <c r="J246" s="446"/>
      <c r="K246" s="446"/>
    </row>
    <row r="247" spans="1:11" ht="16.5">
      <c r="A247" s="425"/>
      <c r="B247" s="444"/>
      <c r="C247" s="444"/>
      <c r="D247" s="445"/>
      <c r="E247" s="446"/>
      <c r="F247" s="446"/>
      <c r="G247" s="446"/>
      <c r="H247" s="446"/>
      <c r="I247" s="446"/>
      <c r="J247" s="446"/>
      <c r="K247" s="446"/>
    </row>
    <row r="248" spans="1:11" ht="16.5">
      <c r="A248" s="425"/>
      <c r="B248" s="444"/>
      <c r="C248" s="444"/>
      <c r="D248" s="445"/>
      <c r="E248" s="446"/>
      <c r="F248" s="446"/>
      <c r="G248" s="446"/>
      <c r="H248" s="446"/>
      <c r="I248" s="446"/>
      <c r="J248" s="446"/>
      <c r="K248" s="446"/>
    </row>
  </sheetData>
  <sheetProtection/>
  <mergeCells count="6">
    <mergeCell ref="J1:K1"/>
    <mergeCell ref="B2:K2"/>
    <mergeCell ref="B32:D32"/>
    <mergeCell ref="A4:K4"/>
    <mergeCell ref="A3:K3"/>
    <mergeCell ref="A5:K5"/>
  </mergeCells>
  <printOptions horizontalCentered="1"/>
  <pageMargins left="0.7086614173228347" right="0.4724409448818898" top="0.7480314960629921" bottom="0.9055118110236221" header="0.5118110236220472" footer="0.5905511811023623"/>
  <pageSetup fitToHeight="0" fitToWidth="1" horizontalDpi="600" verticalDpi="600" orientation="landscape" paperSize="9" scale="78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3"/>
  <sheetViews>
    <sheetView zoomScale="70" zoomScaleNormal="70" zoomScalePageLayoutView="0" workbookViewId="0" topLeftCell="A4">
      <selection activeCell="F30" sqref="F30"/>
    </sheetView>
  </sheetViews>
  <sheetFormatPr defaultColWidth="9.140625" defaultRowHeight="12.75"/>
  <cols>
    <col min="1" max="1" width="5.8515625" style="391" customWidth="1"/>
    <col min="2" max="2" width="38.57421875" style="386" customWidth="1"/>
    <col min="3" max="3" width="14.57421875" style="387" customWidth="1"/>
    <col min="4" max="4" width="16.00390625" style="387" customWidth="1"/>
    <col min="5" max="5" width="15.00390625" style="370" customWidth="1"/>
    <col min="6" max="6" width="15.28125" style="370" customWidth="1"/>
    <col min="7" max="7" width="13.421875" style="370" customWidth="1"/>
    <col min="8" max="8" width="14.57421875" style="370" customWidth="1"/>
    <col min="9" max="9" width="15.00390625" style="370" customWidth="1"/>
    <col min="10" max="10" width="17.57421875" style="370" customWidth="1"/>
    <col min="11" max="11" width="20.57421875" style="370" customWidth="1"/>
    <col min="12" max="12" width="6.421875" style="370" customWidth="1"/>
    <col min="13" max="16" width="9.140625" style="370" hidden="1" customWidth="1"/>
    <col min="17" max="17" width="10.8515625" style="370" hidden="1" customWidth="1"/>
    <col min="18" max="22" width="14.00390625" style="370" customWidth="1"/>
    <col min="23" max="16384" width="9.140625" style="370" customWidth="1"/>
  </cols>
  <sheetData>
    <row r="1" spans="1:11" ht="36.75" customHeight="1">
      <c r="A1" s="370"/>
      <c r="I1" s="414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3" customHeight="1">
      <c r="A3" s="662" t="s">
        <v>514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50.25" customHeight="1">
      <c r="A4" s="668" t="s">
        <v>625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16.5">
      <c r="A5" s="425"/>
      <c r="B5" s="444"/>
      <c r="C5" s="445"/>
      <c r="D5" s="445"/>
      <c r="E5" s="446"/>
      <c r="F5" s="446"/>
      <c r="G5" s="446"/>
      <c r="H5" s="446"/>
      <c r="I5" s="446"/>
      <c r="J5" s="446"/>
      <c r="K5" s="446"/>
    </row>
    <row r="6" spans="1:11" s="388" customFormat="1" ht="66">
      <c r="A6" s="455" t="s">
        <v>0</v>
      </c>
      <c r="B6" s="455" t="s">
        <v>302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587</v>
      </c>
    </row>
    <row r="7" spans="1:23" s="368" customFormat="1" ht="36.75" customHeight="1">
      <c r="A7" s="431" t="s">
        <v>3</v>
      </c>
      <c r="B7" s="432" t="s">
        <v>423</v>
      </c>
      <c r="C7" s="426"/>
      <c r="D7" s="584"/>
      <c r="E7" s="479"/>
      <c r="F7" s="478"/>
      <c r="G7" s="478"/>
      <c r="H7" s="478"/>
      <c r="I7" s="478"/>
      <c r="J7" s="478"/>
      <c r="K7" s="430"/>
      <c r="L7" s="396"/>
      <c r="N7" s="397"/>
      <c r="O7" s="396"/>
      <c r="Q7" s="397"/>
      <c r="R7" s="396"/>
      <c r="T7" s="397"/>
      <c r="U7" s="396"/>
      <c r="W7" s="397"/>
    </row>
    <row r="8" spans="1:23" ht="35.25" customHeight="1">
      <c r="A8" s="435"/>
      <c r="B8" s="438" t="s">
        <v>402</v>
      </c>
      <c r="C8" s="459" t="s">
        <v>417</v>
      </c>
      <c r="D8" s="585"/>
      <c r="E8" s="468"/>
      <c r="F8" s="586"/>
      <c r="G8" s="586"/>
      <c r="H8" s="586"/>
      <c r="I8" s="586"/>
      <c r="J8" s="586"/>
      <c r="K8" s="435"/>
      <c r="L8" s="394"/>
      <c r="N8" s="392"/>
      <c r="O8" s="394"/>
      <c r="Q8" s="392"/>
      <c r="R8" s="394"/>
      <c r="T8" s="392"/>
      <c r="U8" s="394"/>
      <c r="W8" s="392"/>
    </row>
    <row r="9" spans="1:23" s="389" customFormat="1" ht="29.25" customHeight="1">
      <c r="A9" s="469"/>
      <c r="B9" s="436" t="s">
        <v>403</v>
      </c>
      <c r="C9" s="471" t="s">
        <v>417</v>
      </c>
      <c r="D9" s="587"/>
      <c r="E9" s="483"/>
      <c r="F9" s="588"/>
      <c r="G9" s="588"/>
      <c r="H9" s="588"/>
      <c r="I9" s="588"/>
      <c r="J9" s="588"/>
      <c r="K9" s="469"/>
      <c r="L9" s="402"/>
      <c r="N9" s="398"/>
      <c r="O9" s="402"/>
      <c r="Q9" s="398"/>
      <c r="R9" s="403"/>
      <c r="S9" s="404">
        <f>+G8-F8</f>
        <v>0</v>
      </c>
      <c r="T9" s="405">
        <f>+H8-G8</f>
        <v>0</v>
      </c>
      <c r="U9" s="403">
        <f>+I8-H8</f>
        <v>0</v>
      </c>
      <c r="V9" s="404">
        <f>+J8-I8</f>
        <v>0</v>
      </c>
      <c r="W9" s="398"/>
    </row>
    <row r="10" spans="1:11" s="389" customFormat="1" ht="33" customHeight="1">
      <c r="A10" s="469"/>
      <c r="B10" s="494" t="s">
        <v>422</v>
      </c>
      <c r="C10" s="441" t="s">
        <v>547</v>
      </c>
      <c r="D10" s="434"/>
      <c r="E10" s="586"/>
      <c r="F10" s="586"/>
      <c r="G10" s="586"/>
      <c r="H10" s="586"/>
      <c r="I10" s="586"/>
      <c r="J10" s="586"/>
      <c r="K10" s="469"/>
    </row>
    <row r="11" spans="1:11" s="389" customFormat="1" ht="39" customHeight="1">
      <c r="A11" s="469"/>
      <c r="B11" s="494" t="s">
        <v>620</v>
      </c>
      <c r="C11" s="441" t="s">
        <v>324</v>
      </c>
      <c r="D11" s="434"/>
      <c r="E11" s="586"/>
      <c r="F11" s="586"/>
      <c r="G11" s="586"/>
      <c r="H11" s="586"/>
      <c r="I11" s="586"/>
      <c r="J11" s="586"/>
      <c r="K11" s="469"/>
    </row>
    <row r="12" spans="1:11" s="368" customFormat="1" ht="32.25" customHeight="1">
      <c r="A12" s="431" t="s">
        <v>15</v>
      </c>
      <c r="B12" s="428" t="s">
        <v>424</v>
      </c>
      <c r="C12" s="426"/>
      <c r="D12" s="429"/>
      <c r="E12" s="480"/>
      <c r="F12" s="480"/>
      <c r="G12" s="480"/>
      <c r="H12" s="480"/>
      <c r="I12" s="480"/>
      <c r="J12" s="480"/>
      <c r="K12" s="431"/>
    </row>
    <row r="13" spans="1:11" ht="36.75" customHeight="1">
      <c r="A13" s="435">
        <v>1</v>
      </c>
      <c r="B13" s="463" t="s">
        <v>404</v>
      </c>
      <c r="C13" s="459" t="s">
        <v>327</v>
      </c>
      <c r="D13" s="434"/>
      <c r="E13" s="586"/>
      <c r="F13" s="586"/>
      <c r="G13" s="586"/>
      <c r="H13" s="586"/>
      <c r="I13" s="586"/>
      <c r="J13" s="586"/>
      <c r="K13" s="435"/>
    </row>
    <row r="14" spans="1:11" ht="44.25" customHeight="1">
      <c r="A14" s="435">
        <v>2</v>
      </c>
      <c r="B14" s="463" t="s">
        <v>405</v>
      </c>
      <c r="C14" s="459" t="s">
        <v>327</v>
      </c>
      <c r="D14" s="434"/>
      <c r="E14" s="468"/>
      <c r="F14" s="468"/>
      <c r="G14" s="468"/>
      <c r="H14" s="468"/>
      <c r="I14" s="468"/>
      <c r="J14" s="468"/>
      <c r="K14" s="435"/>
    </row>
    <row r="15" spans="1:18" s="389" customFormat="1" ht="29.25" customHeight="1">
      <c r="A15" s="469"/>
      <c r="B15" s="470" t="s">
        <v>406</v>
      </c>
      <c r="C15" s="471"/>
      <c r="D15" s="433"/>
      <c r="E15" s="473"/>
      <c r="F15" s="473"/>
      <c r="G15" s="473"/>
      <c r="H15" s="468"/>
      <c r="I15" s="468"/>
      <c r="J15" s="468"/>
      <c r="K15" s="469"/>
      <c r="M15" s="389">
        <f>SUM(M16:M18)</f>
        <v>0</v>
      </c>
      <c r="N15" s="389">
        <f>SUM(N16:N18)</f>
        <v>0</v>
      </c>
      <c r="O15" s="389">
        <f>SUM(O16:O18)</f>
        <v>0</v>
      </c>
      <c r="P15" s="389">
        <f>SUM(P16:P18)</f>
        <v>0</v>
      </c>
      <c r="Q15" s="406">
        <f>SUM(Q16:Q18)</f>
        <v>0</v>
      </c>
      <c r="R15" s="404">
        <f>+G14-F14</f>
        <v>0</v>
      </c>
    </row>
    <row r="16" spans="1:17" ht="38.25" customHeight="1">
      <c r="A16" s="435"/>
      <c r="B16" s="494" t="s">
        <v>407</v>
      </c>
      <c r="C16" s="441" t="s">
        <v>324</v>
      </c>
      <c r="D16" s="434"/>
      <c r="E16" s="468"/>
      <c r="F16" s="468"/>
      <c r="G16" s="468"/>
      <c r="H16" s="468"/>
      <c r="I16" s="468"/>
      <c r="J16" s="468"/>
      <c r="K16" s="435"/>
      <c r="M16" s="370">
        <f>F16/100*F14</f>
        <v>0</v>
      </c>
      <c r="N16" s="370">
        <f>G16/100*G14</f>
        <v>0</v>
      </c>
      <c r="O16" s="370">
        <f>H16/100*H14</f>
        <v>0</v>
      </c>
      <c r="P16" s="370">
        <f>I16/100*I14</f>
        <v>0</v>
      </c>
      <c r="Q16" s="370">
        <f>40.5/100*J14</f>
        <v>0</v>
      </c>
    </row>
    <row r="17" spans="1:17" ht="35.25" customHeight="1">
      <c r="A17" s="435"/>
      <c r="B17" s="494" t="s">
        <v>48</v>
      </c>
      <c r="C17" s="441" t="s">
        <v>324</v>
      </c>
      <c r="D17" s="434"/>
      <c r="E17" s="465"/>
      <c r="F17" s="468"/>
      <c r="G17" s="468"/>
      <c r="H17" s="468"/>
      <c r="I17" s="468"/>
      <c r="J17" s="468"/>
      <c r="K17" s="435"/>
      <c r="L17" s="409"/>
      <c r="M17" s="370">
        <f>F17/100*F14</f>
        <v>0</v>
      </c>
      <c r="N17" s="370">
        <f>G17/100*G14</f>
        <v>0</v>
      </c>
      <c r="O17" s="370">
        <f>H17/100*H14</f>
        <v>0</v>
      </c>
      <c r="P17" s="370">
        <f>I17/100*I14</f>
        <v>0</v>
      </c>
      <c r="Q17" s="370">
        <f>28.5/100*J14</f>
        <v>0</v>
      </c>
    </row>
    <row r="18" spans="1:17" ht="29.25" customHeight="1">
      <c r="A18" s="435"/>
      <c r="B18" s="494" t="s">
        <v>49</v>
      </c>
      <c r="C18" s="441" t="s">
        <v>324</v>
      </c>
      <c r="D18" s="434"/>
      <c r="E18" s="468"/>
      <c r="F18" s="468"/>
      <c r="G18" s="468"/>
      <c r="H18" s="468"/>
      <c r="I18" s="468"/>
      <c r="J18" s="468"/>
      <c r="K18" s="435"/>
      <c r="L18" s="409"/>
      <c r="M18" s="370">
        <f>F18/100*F14</f>
        <v>0</v>
      </c>
      <c r="N18" s="370">
        <f>G18/100*G14</f>
        <v>0</v>
      </c>
      <c r="O18" s="370">
        <f>H18/100*H14</f>
        <v>0</v>
      </c>
      <c r="P18" s="370">
        <f>I18/100*I14</f>
        <v>0</v>
      </c>
      <c r="Q18" s="370">
        <f>30.5/100*J14</f>
        <v>0</v>
      </c>
    </row>
    <row r="19" spans="1:12" ht="40.5" customHeight="1">
      <c r="A19" s="435">
        <v>3</v>
      </c>
      <c r="B19" s="463" t="s">
        <v>408</v>
      </c>
      <c r="C19" s="459" t="s">
        <v>327</v>
      </c>
      <c r="D19" s="434"/>
      <c r="E19" s="468"/>
      <c r="F19" s="586"/>
      <c r="G19" s="586"/>
      <c r="H19" s="586"/>
      <c r="I19" s="586"/>
      <c r="J19" s="586"/>
      <c r="K19" s="435"/>
      <c r="L19" s="409"/>
    </row>
    <row r="20" spans="1:21" s="368" customFormat="1" ht="36" customHeight="1">
      <c r="A20" s="431" t="s">
        <v>19</v>
      </c>
      <c r="B20" s="428" t="s">
        <v>425</v>
      </c>
      <c r="C20" s="426"/>
      <c r="D20" s="429"/>
      <c r="E20" s="480"/>
      <c r="F20" s="480"/>
      <c r="G20" s="480"/>
      <c r="H20" s="480"/>
      <c r="I20" s="480"/>
      <c r="J20" s="480"/>
      <c r="K20" s="431"/>
      <c r="L20" s="410"/>
      <c r="N20" s="397"/>
      <c r="O20" s="396"/>
      <c r="Q20" s="397"/>
      <c r="R20" s="396"/>
      <c r="T20" s="397"/>
      <c r="U20" s="396"/>
    </row>
    <row r="21" spans="1:12" ht="29.25" customHeight="1">
      <c r="A21" s="435"/>
      <c r="B21" s="463" t="s">
        <v>409</v>
      </c>
      <c r="C21" s="459" t="s">
        <v>418</v>
      </c>
      <c r="D21" s="434"/>
      <c r="E21" s="468"/>
      <c r="F21" s="468"/>
      <c r="G21" s="468"/>
      <c r="H21" s="468"/>
      <c r="I21" s="468"/>
      <c r="J21" s="468"/>
      <c r="K21" s="435"/>
      <c r="L21" s="409"/>
    </row>
    <row r="22" spans="1:22" s="368" customFormat="1" ht="31.5" customHeight="1">
      <c r="A22" s="431" t="s">
        <v>23</v>
      </c>
      <c r="B22" s="428" t="s">
        <v>426</v>
      </c>
      <c r="C22" s="426"/>
      <c r="D22" s="429"/>
      <c r="E22" s="480"/>
      <c r="F22" s="480"/>
      <c r="G22" s="480"/>
      <c r="H22" s="480"/>
      <c r="I22" s="480"/>
      <c r="J22" s="480"/>
      <c r="K22" s="431"/>
      <c r="L22" s="412"/>
      <c r="M22" s="412"/>
      <c r="N22" s="412"/>
      <c r="O22" s="412"/>
      <c r="P22" s="412"/>
      <c r="Q22" s="412"/>
      <c r="R22" s="667"/>
      <c r="S22" s="667"/>
      <c r="T22" s="667"/>
      <c r="U22" s="667"/>
      <c r="V22" s="667"/>
    </row>
    <row r="23" spans="1:22" ht="38.25" customHeight="1">
      <c r="A23" s="435">
        <v>1</v>
      </c>
      <c r="B23" s="589" t="s">
        <v>410</v>
      </c>
      <c r="C23" s="459" t="s">
        <v>419</v>
      </c>
      <c r="D23" s="434"/>
      <c r="E23" s="468"/>
      <c r="F23" s="468"/>
      <c r="G23" s="468"/>
      <c r="H23" s="468"/>
      <c r="I23" s="468"/>
      <c r="J23" s="468"/>
      <c r="K23" s="586"/>
      <c r="L23" s="413"/>
      <c r="M23" s="393"/>
      <c r="N23" s="393"/>
      <c r="O23" s="393"/>
      <c r="P23" s="393"/>
      <c r="Q23" s="393"/>
      <c r="R23" s="393"/>
      <c r="S23" s="393"/>
      <c r="T23" s="393"/>
      <c r="U23" s="393"/>
      <c r="V23" s="393"/>
    </row>
    <row r="24" spans="1:22" ht="29.25" customHeight="1">
      <c r="A24" s="435"/>
      <c r="B24" s="590" t="s">
        <v>627</v>
      </c>
      <c r="C24" s="441" t="s">
        <v>419</v>
      </c>
      <c r="D24" s="434"/>
      <c r="E24" s="468"/>
      <c r="F24" s="468"/>
      <c r="G24" s="468"/>
      <c r="H24" s="468"/>
      <c r="I24" s="468"/>
      <c r="J24" s="468"/>
      <c r="K24" s="586"/>
      <c r="L24" s="413"/>
      <c r="M24" s="393"/>
      <c r="N24" s="393"/>
      <c r="O24" s="393"/>
      <c r="P24" s="393"/>
      <c r="Q24" s="393"/>
      <c r="R24" s="393"/>
      <c r="S24" s="393"/>
      <c r="T24" s="393"/>
      <c r="U24" s="393"/>
      <c r="V24" s="393"/>
    </row>
    <row r="25" spans="1:22" ht="29.25" customHeight="1">
      <c r="A25" s="435"/>
      <c r="B25" s="590" t="s">
        <v>628</v>
      </c>
      <c r="C25" s="441" t="s">
        <v>419</v>
      </c>
      <c r="D25" s="434"/>
      <c r="E25" s="468"/>
      <c r="F25" s="586"/>
      <c r="G25" s="586"/>
      <c r="H25" s="586"/>
      <c r="I25" s="586"/>
      <c r="J25" s="586"/>
      <c r="K25" s="586"/>
      <c r="L25" s="413"/>
      <c r="M25" s="393"/>
      <c r="N25" s="393"/>
      <c r="O25" s="393"/>
      <c r="P25" s="393"/>
      <c r="Q25" s="393"/>
      <c r="R25" s="393"/>
      <c r="S25" s="393"/>
      <c r="T25" s="393"/>
      <c r="U25" s="393"/>
      <c r="V25" s="393"/>
    </row>
    <row r="26" spans="1:22" ht="30" customHeight="1">
      <c r="A26" s="435">
        <v>2</v>
      </c>
      <c r="B26" s="589" t="s">
        <v>411</v>
      </c>
      <c r="C26" s="459" t="s">
        <v>420</v>
      </c>
      <c r="D26" s="434"/>
      <c r="E26" s="468"/>
      <c r="F26" s="468"/>
      <c r="G26" s="468"/>
      <c r="H26" s="468"/>
      <c r="I26" s="468"/>
      <c r="J26" s="468"/>
      <c r="K26" s="586"/>
      <c r="L26" s="413"/>
      <c r="M26" s="393"/>
      <c r="N26" s="393"/>
      <c r="O26" s="393"/>
      <c r="P26" s="393"/>
      <c r="Q26" s="393"/>
      <c r="R26" s="393"/>
      <c r="S26" s="393"/>
      <c r="T26" s="393"/>
      <c r="U26" s="393"/>
      <c r="V26" s="393"/>
    </row>
    <row r="27" spans="1:22" ht="38.25" customHeight="1">
      <c r="A27" s="435">
        <v>3</v>
      </c>
      <c r="B27" s="589" t="s">
        <v>621</v>
      </c>
      <c r="C27" s="459" t="s">
        <v>421</v>
      </c>
      <c r="D27" s="434"/>
      <c r="E27" s="468"/>
      <c r="F27" s="468"/>
      <c r="G27" s="468"/>
      <c r="H27" s="468"/>
      <c r="I27" s="468"/>
      <c r="J27" s="468"/>
      <c r="K27" s="468"/>
      <c r="L27" s="413"/>
      <c r="M27" s="393"/>
      <c r="N27" s="393"/>
      <c r="O27" s="393"/>
      <c r="P27" s="393"/>
      <c r="Q27" s="393"/>
      <c r="R27" s="393"/>
      <c r="S27" s="393"/>
      <c r="T27" s="393"/>
      <c r="U27" s="393"/>
      <c r="V27" s="393"/>
    </row>
    <row r="28" spans="1:22" ht="33" customHeight="1">
      <c r="A28" s="435">
        <v>4</v>
      </c>
      <c r="B28" s="589" t="s">
        <v>412</v>
      </c>
      <c r="C28" s="459" t="s">
        <v>547</v>
      </c>
      <c r="D28" s="434"/>
      <c r="E28" s="465"/>
      <c r="F28" s="468"/>
      <c r="G28" s="468"/>
      <c r="H28" s="468"/>
      <c r="I28" s="468"/>
      <c r="J28" s="468"/>
      <c r="K28" s="468"/>
      <c r="L28" s="413"/>
      <c r="M28" s="393"/>
      <c r="N28" s="393"/>
      <c r="O28" s="393"/>
      <c r="P28" s="393"/>
      <c r="Q28" s="393"/>
      <c r="R28" s="393"/>
      <c r="S28" s="393"/>
      <c r="T28" s="393"/>
      <c r="U28" s="393"/>
      <c r="V28" s="393"/>
    </row>
    <row r="29" spans="1:22" ht="33" customHeight="1">
      <c r="A29" s="435">
        <v>5</v>
      </c>
      <c r="B29" s="589" t="s">
        <v>413</v>
      </c>
      <c r="C29" s="459" t="s">
        <v>547</v>
      </c>
      <c r="D29" s="434"/>
      <c r="E29" s="465"/>
      <c r="F29" s="468"/>
      <c r="G29" s="468"/>
      <c r="H29" s="468"/>
      <c r="I29" s="468"/>
      <c r="J29" s="468"/>
      <c r="K29" s="468"/>
      <c r="L29" s="413"/>
      <c r="M29" s="393"/>
      <c r="N29" s="393"/>
      <c r="O29" s="393"/>
      <c r="P29" s="393"/>
      <c r="Q29" s="393"/>
      <c r="R29" s="393"/>
      <c r="S29" s="393"/>
      <c r="T29" s="393"/>
      <c r="U29" s="393"/>
      <c r="V29" s="393"/>
    </row>
    <row r="30" spans="1:22" ht="45" customHeight="1">
      <c r="A30" s="435">
        <v>6</v>
      </c>
      <c r="B30" s="589" t="s">
        <v>414</v>
      </c>
      <c r="C30" s="459" t="s">
        <v>324</v>
      </c>
      <c r="D30" s="434"/>
      <c r="E30" s="468"/>
      <c r="F30" s="468"/>
      <c r="G30" s="468"/>
      <c r="H30" s="468"/>
      <c r="I30" s="468"/>
      <c r="J30" s="468"/>
      <c r="K30" s="468"/>
      <c r="L30" s="413"/>
      <c r="M30" s="393"/>
      <c r="N30" s="393"/>
      <c r="O30" s="393"/>
      <c r="P30" s="393"/>
      <c r="Q30" s="393"/>
      <c r="R30" s="393"/>
      <c r="S30" s="393"/>
      <c r="T30" s="393"/>
      <c r="U30" s="393"/>
      <c r="V30" s="393"/>
    </row>
    <row r="31" spans="1:22" ht="38.25" customHeight="1">
      <c r="A31" s="435">
        <v>7</v>
      </c>
      <c r="B31" s="463" t="s">
        <v>629</v>
      </c>
      <c r="C31" s="459" t="s">
        <v>324</v>
      </c>
      <c r="D31" s="434"/>
      <c r="E31" s="468"/>
      <c r="F31" s="468"/>
      <c r="G31" s="468"/>
      <c r="H31" s="465"/>
      <c r="I31" s="465"/>
      <c r="J31" s="465"/>
      <c r="K31" s="435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</row>
    <row r="32" spans="1:22" ht="38.25" customHeight="1">
      <c r="A32" s="435">
        <v>8</v>
      </c>
      <c r="B32" s="463" t="s">
        <v>415</v>
      </c>
      <c r="C32" s="459" t="s">
        <v>324</v>
      </c>
      <c r="D32" s="434"/>
      <c r="E32" s="468"/>
      <c r="F32" s="468"/>
      <c r="G32" s="468"/>
      <c r="H32" s="468"/>
      <c r="I32" s="468"/>
      <c r="J32" s="468"/>
      <c r="K32" s="435"/>
      <c r="L32" s="393"/>
      <c r="M32" s="393"/>
      <c r="N32" s="393"/>
      <c r="O32" s="393"/>
      <c r="P32" s="393"/>
      <c r="Q32" s="393"/>
      <c r="R32" s="413"/>
      <c r="S32" s="413"/>
      <c r="T32" s="413"/>
      <c r="U32" s="413"/>
      <c r="V32" s="413"/>
    </row>
    <row r="33" spans="1:22" ht="37.5" customHeight="1">
      <c r="A33" s="435">
        <v>9</v>
      </c>
      <c r="B33" s="463" t="s">
        <v>416</v>
      </c>
      <c r="C33" s="459" t="s">
        <v>324</v>
      </c>
      <c r="D33" s="434"/>
      <c r="E33" s="468"/>
      <c r="F33" s="468"/>
      <c r="G33" s="468"/>
      <c r="H33" s="465"/>
      <c r="I33" s="465"/>
      <c r="J33" s="465"/>
      <c r="K33" s="435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</row>
    <row r="34" spans="1:22" ht="42" customHeight="1">
      <c r="A34" s="435">
        <v>10</v>
      </c>
      <c r="B34" s="463" t="s">
        <v>525</v>
      </c>
      <c r="C34" s="459" t="s">
        <v>324</v>
      </c>
      <c r="D34" s="434"/>
      <c r="E34" s="468"/>
      <c r="F34" s="468"/>
      <c r="G34" s="468"/>
      <c r="H34" s="468"/>
      <c r="I34" s="468"/>
      <c r="J34" s="465"/>
      <c r="K34" s="435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</row>
    <row r="35" spans="1:11" ht="16.5">
      <c r="A35" s="425"/>
      <c r="B35" s="444"/>
      <c r="C35" s="445"/>
      <c r="D35" s="44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658" t="s">
        <v>570</v>
      </c>
      <c r="C36" s="658"/>
      <c r="D36" s="658"/>
      <c r="E36" s="446"/>
      <c r="F36" s="446"/>
      <c r="G36" s="446"/>
      <c r="H36" s="446"/>
      <c r="I36" s="446"/>
      <c r="J36" s="446"/>
      <c r="K36" s="446"/>
    </row>
    <row r="37" spans="1:11" ht="16.5">
      <c r="A37" s="425"/>
      <c r="B37" s="444"/>
      <c r="C37" s="445"/>
      <c r="D37" s="445"/>
      <c r="E37" s="446"/>
      <c r="F37" s="446"/>
      <c r="G37" s="446"/>
      <c r="H37" s="446"/>
      <c r="I37" s="446"/>
      <c r="J37" s="446"/>
      <c r="K37" s="446"/>
    </row>
    <row r="38" spans="1:11" ht="16.5">
      <c r="A38" s="425"/>
      <c r="B38" s="444"/>
      <c r="C38" s="445"/>
      <c r="D38" s="44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5"/>
      <c r="D39" s="44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5"/>
      <c r="D40" s="44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5"/>
      <c r="D41" s="44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5"/>
      <c r="D42" s="44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5"/>
      <c r="D43" s="44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5"/>
      <c r="D44" s="44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5"/>
      <c r="D45" s="44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5"/>
      <c r="D46" s="44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5"/>
      <c r="D47" s="44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5"/>
      <c r="D48" s="44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5"/>
      <c r="D49" s="44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5"/>
      <c r="D50" s="44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5"/>
      <c r="D51" s="44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5"/>
      <c r="D52" s="44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5"/>
      <c r="D53" s="44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5"/>
      <c r="D54" s="445"/>
      <c r="E54" s="446"/>
      <c r="F54" s="446"/>
      <c r="G54" s="446"/>
      <c r="H54" s="446"/>
      <c r="I54" s="446"/>
      <c r="J54" s="446"/>
      <c r="K54" s="446"/>
    </row>
    <row r="55" spans="1:11" ht="16.5">
      <c r="A55" s="425"/>
      <c r="B55" s="444"/>
      <c r="C55" s="445"/>
      <c r="D55" s="445"/>
      <c r="E55" s="446"/>
      <c r="F55" s="446"/>
      <c r="G55" s="446"/>
      <c r="H55" s="446"/>
      <c r="I55" s="446"/>
      <c r="J55" s="446"/>
      <c r="K55" s="446"/>
    </row>
    <row r="56" spans="1:11" ht="16.5">
      <c r="A56" s="425"/>
      <c r="B56" s="444"/>
      <c r="C56" s="445"/>
      <c r="D56" s="445"/>
      <c r="E56" s="446"/>
      <c r="F56" s="446"/>
      <c r="G56" s="446"/>
      <c r="H56" s="446"/>
      <c r="I56" s="446"/>
      <c r="J56" s="446"/>
      <c r="K56" s="446"/>
    </row>
    <row r="57" spans="1:11" ht="16.5">
      <c r="A57" s="425"/>
      <c r="B57" s="444"/>
      <c r="C57" s="445"/>
      <c r="D57" s="445"/>
      <c r="E57" s="446"/>
      <c r="F57" s="446"/>
      <c r="G57" s="446"/>
      <c r="H57" s="446"/>
      <c r="I57" s="446"/>
      <c r="J57" s="446"/>
      <c r="K57" s="446"/>
    </row>
    <row r="58" spans="1:11" ht="16.5">
      <c r="A58" s="425"/>
      <c r="B58" s="444"/>
      <c r="C58" s="445"/>
      <c r="D58" s="445"/>
      <c r="E58" s="446"/>
      <c r="F58" s="446"/>
      <c r="G58" s="446"/>
      <c r="H58" s="446"/>
      <c r="I58" s="446"/>
      <c r="J58" s="446"/>
      <c r="K58" s="446"/>
    </row>
    <row r="59" spans="1:11" ht="16.5">
      <c r="A59" s="425"/>
      <c r="B59" s="444"/>
      <c r="C59" s="445"/>
      <c r="D59" s="445"/>
      <c r="E59" s="446"/>
      <c r="F59" s="446"/>
      <c r="G59" s="446"/>
      <c r="H59" s="446"/>
      <c r="I59" s="446"/>
      <c r="J59" s="446"/>
      <c r="K59" s="446"/>
    </row>
    <row r="60" spans="1:11" ht="16.5">
      <c r="A60" s="425"/>
      <c r="B60" s="444"/>
      <c r="C60" s="445"/>
      <c r="D60" s="445"/>
      <c r="E60" s="446"/>
      <c r="F60" s="446"/>
      <c r="G60" s="446"/>
      <c r="H60" s="446"/>
      <c r="I60" s="446"/>
      <c r="J60" s="446"/>
      <c r="K60" s="446"/>
    </row>
    <row r="61" spans="1:11" ht="16.5">
      <c r="A61" s="425"/>
      <c r="B61" s="444"/>
      <c r="C61" s="445"/>
      <c r="D61" s="445"/>
      <c r="E61" s="446"/>
      <c r="F61" s="446"/>
      <c r="G61" s="446"/>
      <c r="H61" s="446"/>
      <c r="I61" s="446"/>
      <c r="J61" s="446"/>
      <c r="K61" s="446"/>
    </row>
    <row r="62" spans="1:11" ht="16.5">
      <c r="A62" s="425"/>
      <c r="B62" s="444"/>
      <c r="C62" s="445"/>
      <c r="D62" s="44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5"/>
      <c r="D63" s="44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5"/>
      <c r="D64" s="44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5"/>
      <c r="D65" s="44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5"/>
      <c r="D66" s="44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5"/>
      <c r="D67" s="44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5"/>
      <c r="D68" s="44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5"/>
      <c r="D69" s="44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5"/>
      <c r="D70" s="44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5"/>
      <c r="D71" s="44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5"/>
      <c r="D72" s="44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5"/>
      <c r="D73" s="44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5"/>
      <c r="D74" s="44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5"/>
      <c r="D75" s="44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5"/>
      <c r="D76" s="44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5"/>
      <c r="D77" s="44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5"/>
      <c r="D78" s="44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5"/>
      <c r="D79" s="44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5"/>
      <c r="D80" s="44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5"/>
      <c r="D81" s="44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5"/>
      <c r="D82" s="44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5"/>
      <c r="D83" s="44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5"/>
      <c r="D84" s="44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5"/>
      <c r="D85" s="44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5"/>
      <c r="D86" s="44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5"/>
      <c r="D87" s="44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5"/>
      <c r="D88" s="44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5"/>
      <c r="D89" s="44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5"/>
      <c r="D90" s="44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5"/>
      <c r="D91" s="44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5"/>
      <c r="D92" s="44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5"/>
      <c r="D93" s="44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5"/>
      <c r="D94" s="44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5"/>
      <c r="D95" s="44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5"/>
      <c r="D96" s="44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5"/>
      <c r="D97" s="44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5"/>
      <c r="D98" s="44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5"/>
      <c r="D99" s="44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5"/>
      <c r="D100" s="44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5"/>
      <c r="D101" s="44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5"/>
      <c r="D102" s="44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5"/>
      <c r="D103" s="44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5"/>
      <c r="D104" s="44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5"/>
      <c r="D105" s="44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5"/>
      <c r="D106" s="44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5"/>
      <c r="D107" s="44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5"/>
      <c r="D108" s="44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5"/>
      <c r="D109" s="44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5"/>
      <c r="D110" s="44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5"/>
      <c r="D111" s="44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5"/>
      <c r="D112" s="44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5"/>
      <c r="D113" s="44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5"/>
      <c r="D114" s="44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5"/>
      <c r="D115" s="44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5"/>
      <c r="D116" s="44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5"/>
      <c r="D117" s="44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5"/>
      <c r="D118" s="44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5"/>
      <c r="D119" s="44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5"/>
      <c r="D120" s="44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5"/>
      <c r="D121" s="44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5"/>
      <c r="D122" s="44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5"/>
      <c r="D123" s="44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5"/>
      <c r="D124" s="44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5"/>
      <c r="D125" s="44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5"/>
      <c r="D126" s="44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5"/>
      <c r="D127" s="44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5"/>
      <c r="D128" s="44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5"/>
      <c r="D129" s="44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5"/>
      <c r="D130" s="44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5"/>
      <c r="D131" s="44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5"/>
      <c r="D132" s="44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5"/>
      <c r="D133" s="44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5"/>
      <c r="D134" s="44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5"/>
      <c r="D135" s="44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5"/>
      <c r="D136" s="44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5"/>
      <c r="D137" s="44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5"/>
      <c r="D138" s="44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5"/>
      <c r="D139" s="44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5"/>
      <c r="D140" s="44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5"/>
      <c r="D141" s="44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5"/>
      <c r="D142" s="44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5"/>
      <c r="D143" s="44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5"/>
      <c r="D144" s="44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5"/>
      <c r="D145" s="44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5"/>
      <c r="D146" s="44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5"/>
      <c r="D147" s="44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5"/>
      <c r="D148" s="44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5"/>
      <c r="D149" s="44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5"/>
      <c r="D150" s="44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5"/>
      <c r="D151" s="44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5"/>
      <c r="D152" s="44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5"/>
      <c r="D153" s="44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5"/>
      <c r="D154" s="44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5"/>
      <c r="D155" s="44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5"/>
      <c r="D156" s="44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5"/>
      <c r="D157" s="44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5"/>
      <c r="D158" s="44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5"/>
      <c r="D159" s="44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5"/>
      <c r="D160" s="44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5"/>
      <c r="D161" s="44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5"/>
      <c r="D162" s="44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5"/>
      <c r="D163" s="44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5"/>
      <c r="D164" s="44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5"/>
      <c r="D165" s="44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5"/>
      <c r="D166" s="44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5"/>
      <c r="D167" s="44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5"/>
      <c r="D168" s="44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5"/>
      <c r="D169" s="44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5"/>
      <c r="D170" s="44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5"/>
      <c r="D171" s="44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5"/>
      <c r="D172" s="44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5"/>
      <c r="D173" s="44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5"/>
      <c r="D174" s="44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5"/>
      <c r="D175" s="44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5"/>
      <c r="D176" s="44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5"/>
      <c r="D177" s="44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5"/>
      <c r="D178" s="44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5"/>
      <c r="D179" s="44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5"/>
      <c r="D180" s="44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5"/>
      <c r="D181" s="44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5"/>
      <c r="D182" s="44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5"/>
      <c r="D183" s="44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5"/>
      <c r="D184" s="44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5"/>
      <c r="D185" s="44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5"/>
      <c r="D186" s="44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5"/>
      <c r="D187" s="44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5"/>
      <c r="D188" s="44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5"/>
      <c r="D189" s="44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5"/>
      <c r="D190" s="44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5"/>
      <c r="D191" s="44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5"/>
      <c r="D192" s="44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5"/>
      <c r="D193" s="44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5"/>
      <c r="D194" s="44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5"/>
      <c r="D195" s="44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5"/>
      <c r="D196" s="44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5"/>
      <c r="D197" s="44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5"/>
      <c r="D198" s="44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5"/>
      <c r="D199" s="44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5"/>
      <c r="D200" s="44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5"/>
      <c r="D201" s="44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5"/>
      <c r="D202" s="44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5"/>
      <c r="D203" s="44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5"/>
      <c r="D204" s="44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5"/>
      <c r="D205" s="44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5"/>
      <c r="D206" s="44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5"/>
      <c r="D207" s="44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5"/>
      <c r="D208" s="44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5"/>
      <c r="D209" s="44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5"/>
      <c r="D210" s="44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5"/>
      <c r="D211" s="44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5"/>
      <c r="D212" s="44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5"/>
      <c r="D213" s="44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5"/>
      <c r="D214" s="44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5"/>
      <c r="D215" s="44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5"/>
      <c r="D216" s="44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5"/>
      <c r="D217" s="44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5"/>
      <c r="D218" s="44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5"/>
      <c r="D219" s="44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5"/>
      <c r="D220" s="44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5"/>
      <c r="D221" s="44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5"/>
      <c r="D222" s="44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5"/>
      <c r="D223" s="44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5"/>
      <c r="D224" s="44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5"/>
      <c r="D225" s="44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5"/>
      <c r="D226" s="44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5"/>
      <c r="D227" s="44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5"/>
      <c r="D228" s="44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5"/>
      <c r="D229" s="44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5"/>
      <c r="D230" s="44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5"/>
      <c r="D231" s="44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5"/>
      <c r="D232" s="44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5"/>
      <c r="D233" s="44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5"/>
      <c r="D234" s="44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5"/>
      <c r="D235" s="44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5"/>
      <c r="D236" s="44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5"/>
      <c r="D237" s="44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5"/>
      <c r="D238" s="44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5"/>
      <c r="D239" s="44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5"/>
      <c r="D240" s="44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5"/>
      <c r="D241" s="44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5"/>
      <c r="D242" s="44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5"/>
      <c r="D243" s="445"/>
      <c r="E243" s="446"/>
      <c r="F243" s="446"/>
      <c r="G243" s="446"/>
      <c r="H243" s="446"/>
      <c r="I243" s="446"/>
      <c r="J243" s="446"/>
      <c r="K243" s="446"/>
    </row>
  </sheetData>
  <sheetProtection/>
  <mergeCells count="6">
    <mergeCell ref="R22:V22"/>
    <mergeCell ref="J1:K1"/>
    <mergeCell ref="B2:K2"/>
    <mergeCell ref="B36:D36"/>
    <mergeCell ref="A3:K3"/>
    <mergeCell ref="A4:K4"/>
  </mergeCells>
  <printOptions horizontalCentered="1"/>
  <pageMargins left="0.7086614173228347" right="0.4724409448818898" top="0.7480314960629921" bottom="0.8661417322834646" header="0.5118110236220472" footer="0.5905511811023623"/>
  <pageSetup fitToHeight="0" fitToWidth="1" horizontalDpi="600" verticalDpi="600" orientation="landscape" paperSize="9" scale="73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zoomScale="70" zoomScaleNormal="70" zoomScalePageLayoutView="0" workbookViewId="0" topLeftCell="A25">
      <selection activeCell="D48" sqref="D48"/>
    </sheetView>
  </sheetViews>
  <sheetFormatPr defaultColWidth="9.140625" defaultRowHeight="12.75"/>
  <cols>
    <col min="1" max="1" width="5.8515625" style="391" customWidth="1"/>
    <col min="2" max="2" width="37.8515625" style="386" customWidth="1"/>
    <col min="3" max="3" width="14.8515625" style="387" customWidth="1"/>
    <col min="4" max="4" width="14.57421875" style="391" customWidth="1"/>
    <col min="5" max="7" width="13.140625" style="370" customWidth="1"/>
    <col min="8" max="8" width="13.140625" style="391" customWidth="1"/>
    <col min="9" max="10" width="15.421875" style="370" customWidth="1"/>
    <col min="11" max="11" width="20.57421875" style="370" customWidth="1"/>
    <col min="12" max="16384" width="9.140625" style="370" customWidth="1"/>
  </cols>
  <sheetData>
    <row r="1" spans="1:11" ht="36.75" customHeight="1">
      <c r="A1" s="370"/>
      <c r="D1" s="387"/>
      <c r="H1" s="370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0" customHeight="1">
      <c r="A3" s="668" t="s">
        <v>513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39" customHeight="1">
      <c r="A4" s="668" t="s">
        <v>559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32.25" customHeight="1">
      <c r="A5" s="425"/>
      <c r="B5" s="444"/>
      <c r="C5" s="445"/>
      <c r="D5" s="425"/>
      <c r="E5" s="446"/>
      <c r="F5" s="446"/>
      <c r="G5" s="446"/>
      <c r="H5" s="425"/>
      <c r="I5" s="446"/>
      <c r="J5" s="670"/>
      <c r="K5" s="670"/>
    </row>
    <row r="6" spans="1:11" s="388" customFormat="1" ht="66">
      <c r="A6" s="455" t="s">
        <v>0</v>
      </c>
      <c r="B6" s="455" t="s">
        <v>427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586</v>
      </c>
    </row>
    <row r="7" spans="1:11" s="368" customFormat="1" ht="52.5" customHeight="1">
      <c r="A7" s="431"/>
      <c r="B7" s="426" t="s">
        <v>227</v>
      </c>
      <c r="C7" s="459" t="s">
        <v>338</v>
      </c>
      <c r="D7" s="434"/>
      <c r="E7" s="477"/>
      <c r="F7" s="480"/>
      <c r="G7" s="479"/>
      <c r="H7" s="478"/>
      <c r="I7" s="481"/>
      <c r="J7" s="480"/>
      <c r="K7" s="479"/>
    </row>
    <row r="8" spans="1:11" s="389" customFormat="1" ht="52.5" customHeight="1">
      <c r="A8" s="469"/>
      <c r="B8" s="436" t="s">
        <v>591</v>
      </c>
      <c r="C8" s="459" t="s">
        <v>324</v>
      </c>
      <c r="D8" s="472"/>
      <c r="E8" s="482"/>
      <c r="F8" s="473"/>
      <c r="G8" s="490"/>
      <c r="H8" s="473"/>
      <c r="I8" s="482"/>
      <c r="J8" s="473"/>
      <c r="K8" s="490"/>
    </row>
    <row r="9" spans="1:11" s="389" customFormat="1" ht="35.25" customHeight="1">
      <c r="A9" s="469"/>
      <c r="B9" s="471" t="s">
        <v>379</v>
      </c>
      <c r="C9" s="459" t="s">
        <v>324</v>
      </c>
      <c r="D9" s="472"/>
      <c r="E9" s="482"/>
      <c r="F9" s="473"/>
      <c r="G9" s="490"/>
      <c r="H9" s="473"/>
      <c r="I9" s="482"/>
      <c r="J9" s="473"/>
      <c r="K9" s="490"/>
    </row>
    <row r="10" spans="1:11" s="389" customFormat="1" ht="45" customHeight="1">
      <c r="A10" s="469"/>
      <c r="B10" s="436" t="s">
        <v>592</v>
      </c>
      <c r="C10" s="459" t="s">
        <v>324</v>
      </c>
      <c r="D10" s="472"/>
      <c r="E10" s="482"/>
      <c r="F10" s="473"/>
      <c r="G10" s="490"/>
      <c r="H10" s="473"/>
      <c r="I10" s="482"/>
      <c r="J10" s="473"/>
      <c r="K10" s="490"/>
    </row>
    <row r="11" spans="1:11" s="389" customFormat="1" ht="35.25" customHeight="1">
      <c r="A11" s="469"/>
      <c r="B11" s="471" t="s">
        <v>379</v>
      </c>
      <c r="C11" s="459" t="s">
        <v>324</v>
      </c>
      <c r="D11" s="472"/>
      <c r="E11" s="482"/>
      <c r="F11" s="473"/>
      <c r="G11" s="490"/>
      <c r="H11" s="473"/>
      <c r="I11" s="482"/>
      <c r="J11" s="473"/>
      <c r="K11" s="490"/>
    </row>
    <row r="12" spans="1:11" s="368" customFormat="1" ht="45" customHeight="1">
      <c r="A12" s="431">
        <v>1</v>
      </c>
      <c r="B12" s="432" t="s">
        <v>428</v>
      </c>
      <c r="C12" s="459" t="s">
        <v>338</v>
      </c>
      <c r="D12" s="434"/>
      <c r="E12" s="477"/>
      <c r="F12" s="480"/>
      <c r="G12" s="479"/>
      <c r="H12" s="480"/>
      <c r="I12" s="481"/>
      <c r="J12" s="480"/>
      <c r="K12" s="492"/>
    </row>
    <row r="13" spans="1:11" s="389" customFormat="1" ht="26.25" customHeight="1">
      <c r="A13" s="469"/>
      <c r="B13" s="471" t="s">
        <v>429</v>
      </c>
      <c r="C13" s="459" t="s">
        <v>324</v>
      </c>
      <c r="D13" s="472"/>
      <c r="E13" s="491"/>
      <c r="F13" s="491"/>
      <c r="G13" s="491"/>
      <c r="H13" s="473"/>
      <c r="I13" s="482"/>
      <c r="J13" s="473"/>
      <c r="K13" s="490"/>
    </row>
    <row r="14" spans="1:11" s="389" customFormat="1" ht="26.25" customHeight="1">
      <c r="A14" s="469"/>
      <c r="B14" s="471" t="s">
        <v>379</v>
      </c>
      <c r="C14" s="459" t="s">
        <v>324</v>
      </c>
      <c r="D14" s="472"/>
      <c r="E14" s="482"/>
      <c r="F14" s="473"/>
      <c r="G14" s="490"/>
      <c r="H14" s="473"/>
      <c r="I14" s="482"/>
      <c r="J14" s="473"/>
      <c r="K14" s="490"/>
    </row>
    <row r="15" spans="1:11" s="368" customFormat="1" ht="36.75" customHeight="1">
      <c r="A15" s="431">
        <v>2</v>
      </c>
      <c r="B15" s="428" t="s">
        <v>430</v>
      </c>
      <c r="C15" s="459" t="s">
        <v>338</v>
      </c>
      <c r="D15" s="434"/>
      <c r="E15" s="481"/>
      <c r="F15" s="480"/>
      <c r="G15" s="492"/>
      <c r="H15" s="480"/>
      <c r="I15" s="481"/>
      <c r="J15" s="480"/>
      <c r="K15" s="492"/>
    </row>
    <row r="16" spans="1:11" s="389" customFormat="1" ht="30.75" customHeight="1">
      <c r="A16" s="469"/>
      <c r="B16" s="471" t="s">
        <v>429</v>
      </c>
      <c r="C16" s="459" t="s">
        <v>324</v>
      </c>
      <c r="D16" s="472"/>
      <c r="E16" s="482"/>
      <c r="F16" s="473"/>
      <c r="G16" s="490"/>
      <c r="H16" s="473"/>
      <c r="I16" s="482"/>
      <c r="J16" s="473"/>
      <c r="K16" s="490"/>
    </row>
    <row r="17" spans="1:11" s="389" customFormat="1" ht="30.75" customHeight="1">
      <c r="A17" s="469"/>
      <c r="B17" s="471" t="s">
        <v>379</v>
      </c>
      <c r="C17" s="459" t="s">
        <v>324</v>
      </c>
      <c r="D17" s="472"/>
      <c r="E17" s="491"/>
      <c r="F17" s="491"/>
      <c r="G17" s="491"/>
      <c r="H17" s="473"/>
      <c r="I17" s="482"/>
      <c r="J17" s="473"/>
      <c r="K17" s="490"/>
    </row>
    <row r="18" spans="1:11" s="368" customFormat="1" ht="41.25" customHeight="1">
      <c r="A18" s="431">
        <v>3</v>
      </c>
      <c r="B18" s="428" t="s">
        <v>431</v>
      </c>
      <c r="C18" s="459" t="s">
        <v>338</v>
      </c>
      <c r="D18" s="434"/>
      <c r="E18" s="481"/>
      <c r="F18" s="480"/>
      <c r="G18" s="492"/>
      <c r="H18" s="480"/>
      <c r="I18" s="481"/>
      <c r="J18" s="480"/>
      <c r="K18" s="492"/>
    </row>
    <row r="19" spans="1:11" s="389" customFormat="1" ht="32.25" customHeight="1">
      <c r="A19" s="469"/>
      <c r="B19" s="471" t="s">
        <v>429</v>
      </c>
      <c r="C19" s="459" t="s">
        <v>324</v>
      </c>
      <c r="D19" s="472"/>
      <c r="E19" s="482"/>
      <c r="F19" s="473"/>
      <c r="G19" s="490"/>
      <c r="H19" s="473"/>
      <c r="I19" s="482"/>
      <c r="J19" s="473"/>
      <c r="K19" s="490"/>
    </row>
    <row r="20" spans="1:11" s="389" customFormat="1" ht="32.25" customHeight="1">
      <c r="A20" s="469"/>
      <c r="B20" s="471" t="s">
        <v>379</v>
      </c>
      <c r="C20" s="459" t="s">
        <v>324</v>
      </c>
      <c r="D20" s="472"/>
      <c r="E20" s="482"/>
      <c r="F20" s="473"/>
      <c r="G20" s="490"/>
      <c r="H20" s="473"/>
      <c r="I20" s="482"/>
      <c r="J20" s="473"/>
      <c r="K20" s="490"/>
    </row>
    <row r="21" spans="1:11" s="368" customFormat="1" ht="40.5" customHeight="1">
      <c r="A21" s="431">
        <v>4</v>
      </c>
      <c r="B21" s="428" t="s">
        <v>432</v>
      </c>
      <c r="C21" s="459" t="s">
        <v>338</v>
      </c>
      <c r="D21" s="434"/>
      <c r="E21" s="481"/>
      <c r="F21" s="480"/>
      <c r="G21" s="492"/>
      <c r="H21" s="480"/>
      <c r="I21" s="481"/>
      <c r="J21" s="480"/>
      <c r="K21" s="492"/>
    </row>
    <row r="22" spans="1:11" ht="30.75" customHeight="1">
      <c r="A22" s="435"/>
      <c r="B22" s="459" t="s">
        <v>429</v>
      </c>
      <c r="C22" s="459" t="s">
        <v>324</v>
      </c>
      <c r="D22" s="467"/>
      <c r="E22" s="487"/>
      <c r="F22" s="468"/>
      <c r="G22" s="468"/>
      <c r="H22" s="468"/>
      <c r="I22" s="487"/>
      <c r="J22" s="468"/>
      <c r="K22" s="489"/>
    </row>
    <row r="23" spans="1:11" ht="30.75" customHeight="1">
      <c r="A23" s="435"/>
      <c r="B23" s="459" t="s">
        <v>379</v>
      </c>
      <c r="C23" s="459" t="s">
        <v>324</v>
      </c>
      <c r="D23" s="467"/>
      <c r="E23" s="487"/>
      <c r="F23" s="468"/>
      <c r="G23" s="489"/>
      <c r="H23" s="468"/>
      <c r="I23" s="487"/>
      <c r="J23" s="468"/>
      <c r="K23" s="489"/>
    </row>
    <row r="24" spans="1:11" s="368" customFormat="1" ht="42.75" customHeight="1">
      <c r="A24" s="431">
        <v>5</v>
      </c>
      <c r="B24" s="432" t="s">
        <v>433</v>
      </c>
      <c r="C24" s="459" t="s">
        <v>338</v>
      </c>
      <c r="D24" s="434"/>
      <c r="E24" s="481"/>
      <c r="F24" s="480"/>
      <c r="G24" s="492"/>
      <c r="H24" s="480"/>
      <c r="I24" s="481"/>
      <c r="J24" s="480"/>
      <c r="K24" s="480"/>
    </row>
    <row r="25" spans="1:11" s="389" customFormat="1" ht="39.75" customHeight="1">
      <c r="A25" s="469"/>
      <c r="B25" s="471" t="s">
        <v>429</v>
      </c>
      <c r="C25" s="459" t="s">
        <v>324</v>
      </c>
      <c r="D25" s="472"/>
      <c r="E25" s="482"/>
      <c r="F25" s="473"/>
      <c r="G25" s="490"/>
      <c r="H25" s="473"/>
      <c r="I25" s="482"/>
      <c r="J25" s="473"/>
      <c r="K25" s="473"/>
    </row>
    <row r="26" spans="1:11" s="389" customFormat="1" ht="39" customHeight="1">
      <c r="A26" s="469"/>
      <c r="B26" s="471" t="s">
        <v>379</v>
      </c>
      <c r="C26" s="459" t="s">
        <v>324</v>
      </c>
      <c r="D26" s="472"/>
      <c r="E26" s="482"/>
      <c r="F26" s="473"/>
      <c r="G26" s="490"/>
      <c r="H26" s="473"/>
      <c r="I26" s="482"/>
      <c r="J26" s="473"/>
      <c r="K26" s="473"/>
    </row>
    <row r="27" spans="1:11" s="368" customFormat="1" ht="34.5" customHeight="1">
      <c r="A27" s="431">
        <v>6</v>
      </c>
      <c r="B27" s="428" t="s">
        <v>588</v>
      </c>
      <c r="C27" s="459" t="s">
        <v>338</v>
      </c>
      <c r="D27" s="434"/>
      <c r="E27" s="481"/>
      <c r="F27" s="480"/>
      <c r="G27" s="492"/>
      <c r="H27" s="480"/>
      <c r="I27" s="481"/>
      <c r="J27" s="480"/>
      <c r="K27" s="492"/>
    </row>
    <row r="28" spans="1:11" s="389" customFormat="1" ht="32.25" customHeight="1">
      <c r="A28" s="469"/>
      <c r="B28" s="471" t="s">
        <v>429</v>
      </c>
      <c r="C28" s="459" t="s">
        <v>324</v>
      </c>
      <c r="D28" s="472"/>
      <c r="E28" s="482"/>
      <c r="F28" s="473"/>
      <c r="G28" s="490"/>
      <c r="H28" s="473"/>
      <c r="I28" s="482"/>
      <c r="J28" s="473"/>
      <c r="K28" s="490"/>
    </row>
    <row r="29" spans="1:11" s="389" customFormat="1" ht="32.25" customHeight="1">
      <c r="A29" s="469"/>
      <c r="B29" s="471" t="s">
        <v>379</v>
      </c>
      <c r="C29" s="459" t="s">
        <v>324</v>
      </c>
      <c r="D29" s="472"/>
      <c r="E29" s="482"/>
      <c r="F29" s="473"/>
      <c r="G29" s="490"/>
      <c r="H29" s="473"/>
      <c r="I29" s="482"/>
      <c r="J29" s="473"/>
      <c r="K29" s="490"/>
    </row>
    <row r="30" spans="1:11" s="368" customFormat="1" ht="36.75" customHeight="1">
      <c r="A30" s="431">
        <v>7</v>
      </c>
      <c r="B30" s="428" t="s">
        <v>434</v>
      </c>
      <c r="C30" s="459" t="s">
        <v>338</v>
      </c>
      <c r="D30" s="434"/>
      <c r="E30" s="582"/>
      <c r="F30" s="480"/>
      <c r="G30" s="492"/>
      <c r="H30" s="583"/>
      <c r="I30" s="582"/>
      <c r="J30" s="480"/>
      <c r="K30" s="492"/>
    </row>
    <row r="31" spans="1:11" s="389" customFormat="1" ht="37.5" customHeight="1">
      <c r="A31" s="469"/>
      <c r="B31" s="471" t="s">
        <v>429</v>
      </c>
      <c r="C31" s="459" t="s">
        <v>6</v>
      </c>
      <c r="D31" s="469"/>
      <c r="E31" s="482"/>
      <c r="F31" s="473"/>
      <c r="G31" s="490"/>
      <c r="H31" s="473"/>
      <c r="I31" s="482"/>
      <c r="J31" s="473"/>
      <c r="K31" s="490"/>
    </row>
    <row r="32" spans="1:11" s="389" customFormat="1" ht="32.25" customHeight="1">
      <c r="A32" s="469"/>
      <c r="B32" s="471" t="s">
        <v>379</v>
      </c>
      <c r="C32" s="459" t="s">
        <v>324</v>
      </c>
      <c r="D32" s="472"/>
      <c r="E32" s="482"/>
      <c r="F32" s="473"/>
      <c r="G32" s="490"/>
      <c r="H32" s="473"/>
      <c r="I32" s="482"/>
      <c r="J32" s="473"/>
      <c r="K32" s="490"/>
    </row>
    <row r="33" spans="1:11" ht="39" customHeight="1">
      <c r="A33" s="425"/>
      <c r="B33" s="663" t="s">
        <v>590</v>
      </c>
      <c r="C33" s="663"/>
      <c r="D33" s="663"/>
      <c r="E33" s="663"/>
      <c r="F33" s="663"/>
      <c r="G33" s="663"/>
      <c r="H33" s="663"/>
      <c r="I33" s="663"/>
      <c r="J33" s="663"/>
      <c r="K33" s="663"/>
    </row>
    <row r="34" spans="1:11" ht="27" customHeight="1">
      <c r="A34" s="425"/>
      <c r="B34" s="669" t="s">
        <v>589</v>
      </c>
      <c r="C34" s="669"/>
      <c r="D34" s="669"/>
      <c r="E34" s="669"/>
      <c r="F34" s="669"/>
      <c r="G34" s="446"/>
      <c r="H34" s="425"/>
      <c r="I34" s="446"/>
      <c r="J34" s="446"/>
      <c r="K34" s="446"/>
    </row>
    <row r="35" spans="1:11" ht="16.5">
      <c r="A35" s="425"/>
      <c r="C35" s="445"/>
      <c r="D35" s="425"/>
      <c r="E35" s="446"/>
      <c r="F35" s="446"/>
      <c r="G35" s="446"/>
      <c r="H35" s="425"/>
      <c r="I35" s="446"/>
      <c r="J35" s="446"/>
      <c r="K35" s="446"/>
    </row>
    <row r="36" spans="1:11" ht="16.5">
      <c r="A36" s="425"/>
      <c r="B36" s="444"/>
      <c r="C36" s="445"/>
      <c r="D36" s="425"/>
      <c r="E36" s="446"/>
      <c r="F36" s="446"/>
      <c r="G36" s="446"/>
      <c r="H36" s="425"/>
      <c r="I36" s="446"/>
      <c r="J36" s="446"/>
      <c r="K36" s="446"/>
    </row>
    <row r="37" spans="1:11" ht="16.5">
      <c r="A37" s="425"/>
      <c r="B37" s="444"/>
      <c r="C37" s="445"/>
      <c r="D37" s="425"/>
      <c r="E37" s="446"/>
      <c r="F37" s="446"/>
      <c r="G37" s="446"/>
      <c r="H37" s="425"/>
      <c r="I37" s="446"/>
      <c r="J37" s="446"/>
      <c r="K37" s="446"/>
    </row>
    <row r="38" spans="1:11" ht="16.5">
      <c r="A38" s="425"/>
      <c r="B38" s="444"/>
      <c r="C38" s="445"/>
      <c r="D38" s="425"/>
      <c r="E38" s="446"/>
      <c r="F38" s="446"/>
      <c r="G38" s="446"/>
      <c r="H38" s="425"/>
      <c r="I38" s="446"/>
      <c r="J38" s="446"/>
      <c r="K38" s="446"/>
    </row>
    <row r="39" spans="1:11" ht="16.5">
      <c r="A39" s="425"/>
      <c r="B39" s="444"/>
      <c r="C39" s="445"/>
      <c r="D39" s="425"/>
      <c r="E39" s="446"/>
      <c r="F39" s="446"/>
      <c r="G39" s="446"/>
      <c r="H39" s="425"/>
      <c r="I39" s="446"/>
      <c r="J39" s="446"/>
      <c r="K39" s="446"/>
    </row>
    <row r="40" spans="1:11" ht="16.5">
      <c r="A40" s="425"/>
      <c r="B40" s="444"/>
      <c r="C40" s="445"/>
      <c r="D40" s="425"/>
      <c r="E40" s="446"/>
      <c r="F40" s="446"/>
      <c r="G40" s="446"/>
      <c r="H40" s="425"/>
      <c r="I40" s="446"/>
      <c r="J40" s="446"/>
      <c r="K40" s="446"/>
    </row>
    <row r="41" spans="1:11" ht="16.5">
      <c r="A41" s="425"/>
      <c r="B41" s="444"/>
      <c r="C41" s="445"/>
      <c r="D41" s="425"/>
      <c r="E41" s="446"/>
      <c r="F41" s="446"/>
      <c r="G41" s="446"/>
      <c r="H41" s="425"/>
      <c r="I41" s="446"/>
      <c r="J41" s="446"/>
      <c r="K41" s="446"/>
    </row>
    <row r="42" spans="1:11" ht="16.5">
      <c r="A42" s="425"/>
      <c r="B42" s="444"/>
      <c r="C42" s="445"/>
      <c r="D42" s="425"/>
      <c r="E42" s="446"/>
      <c r="F42" s="446"/>
      <c r="G42" s="446"/>
      <c r="H42" s="425"/>
      <c r="I42" s="446"/>
      <c r="J42" s="446"/>
      <c r="K42" s="446"/>
    </row>
    <row r="43" spans="1:11" ht="16.5">
      <c r="A43" s="425"/>
      <c r="B43" s="444"/>
      <c r="C43" s="445"/>
      <c r="D43" s="425"/>
      <c r="E43" s="446"/>
      <c r="F43" s="446"/>
      <c r="G43" s="446"/>
      <c r="H43" s="425"/>
      <c r="I43" s="446"/>
      <c r="J43" s="446"/>
      <c r="K43" s="446"/>
    </row>
    <row r="44" spans="1:11" ht="16.5">
      <c r="A44" s="425"/>
      <c r="B44" s="444"/>
      <c r="C44" s="445"/>
      <c r="D44" s="425"/>
      <c r="E44" s="446"/>
      <c r="F44" s="446"/>
      <c r="G44" s="446"/>
      <c r="H44" s="425"/>
      <c r="I44" s="446"/>
      <c r="J44" s="446"/>
      <c r="K44" s="446"/>
    </row>
    <row r="45" spans="1:11" ht="16.5">
      <c r="A45" s="425"/>
      <c r="B45" s="444"/>
      <c r="C45" s="445"/>
      <c r="D45" s="425"/>
      <c r="E45" s="446"/>
      <c r="F45" s="446"/>
      <c r="G45" s="446"/>
      <c r="H45" s="425"/>
      <c r="I45" s="446"/>
      <c r="J45" s="446"/>
      <c r="K45" s="446"/>
    </row>
    <row r="46" spans="1:11" ht="16.5">
      <c r="A46" s="425"/>
      <c r="B46" s="444"/>
      <c r="C46" s="445"/>
      <c r="D46" s="425"/>
      <c r="E46" s="446"/>
      <c r="F46" s="446"/>
      <c r="G46" s="446"/>
      <c r="H46" s="425"/>
      <c r="I46" s="446"/>
      <c r="J46" s="446"/>
      <c r="K46" s="446"/>
    </row>
    <row r="47" spans="1:11" ht="16.5">
      <c r="A47" s="425"/>
      <c r="B47" s="444"/>
      <c r="C47" s="445"/>
      <c r="D47" s="425"/>
      <c r="E47" s="446"/>
      <c r="F47" s="446"/>
      <c r="G47" s="446"/>
      <c r="H47" s="425"/>
      <c r="I47" s="446"/>
      <c r="J47" s="446"/>
      <c r="K47" s="446"/>
    </row>
    <row r="48" spans="1:11" ht="16.5">
      <c r="A48" s="425"/>
      <c r="B48" s="444"/>
      <c r="C48" s="445"/>
      <c r="D48" s="425"/>
      <c r="E48" s="446"/>
      <c r="F48" s="446"/>
      <c r="G48" s="446"/>
      <c r="H48" s="425"/>
      <c r="I48" s="446"/>
      <c r="J48" s="446"/>
      <c r="K48" s="446"/>
    </row>
    <row r="49" spans="1:11" ht="16.5">
      <c r="A49" s="425"/>
      <c r="B49" s="444"/>
      <c r="C49" s="445"/>
      <c r="D49" s="425"/>
      <c r="E49" s="446"/>
      <c r="F49" s="446"/>
      <c r="G49" s="446"/>
      <c r="H49" s="425"/>
      <c r="I49" s="446"/>
      <c r="J49" s="446"/>
      <c r="K49" s="446"/>
    </row>
    <row r="50" spans="1:11" ht="16.5">
      <c r="A50" s="425"/>
      <c r="B50" s="444"/>
      <c r="C50" s="445"/>
      <c r="D50" s="425"/>
      <c r="E50" s="446"/>
      <c r="F50" s="446"/>
      <c r="G50" s="446"/>
      <c r="H50" s="425"/>
      <c r="I50" s="446"/>
      <c r="J50" s="446"/>
      <c r="K50" s="446"/>
    </row>
    <row r="51" spans="1:11" ht="16.5">
      <c r="A51" s="425"/>
      <c r="B51" s="444"/>
      <c r="C51" s="445"/>
      <c r="D51" s="425"/>
      <c r="E51" s="446"/>
      <c r="F51" s="446"/>
      <c r="G51" s="446"/>
      <c r="H51" s="425"/>
      <c r="I51" s="446"/>
      <c r="J51" s="446"/>
      <c r="K51" s="446"/>
    </row>
    <row r="52" spans="1:11" ht="16.5">
      <c r="A52" s="425"/>
      <c r="B52" s="444"/>
      <c r="C52" s="445"/>
      <c r="D52" s="425"/>
      <c r="E52" s="446"/>
      <c r="F52" s="446"/>
      <c r="G52" s="446"/>
      <c r="H52" s="425"/>
      <c r="I52" s="446"/>
      <c r="J52" s="446"/>
      <c r="K52" s="446"/>
    </row>
    <row r="53" spans="1:11" ht="16.5">
      <c r="A53" s="425"/>
      <c r="B53" s="444"/>
      <c r="C53" s="445"/>
      <c r="D53" s="425"/>
      <c r="E53" s="446"/>
      <c r="F53" s="446"/>
      <c r="G53" s="446"/>
      <c r="H53" s="425"/>
      <c r="I53" s="446"/>
      <c r="J53" s="446"/>
      <c r="K53" s="446"/>
    </row>
    <row r="54" spans="1:11" ht="16.5">
      <c r="A54" s="425"/>
      <c r="B54" s="444"/>
      <c r="C54" s="445"/>
      <c r="D54" s="425"/>
      <c r="E54" s="446"/>
      <c r="F54" s="446"/>
      <c r="G54" s="446"/>
      <c r="H54" s="425"/>
      <c r="I54" s="446"/>
      <c r="J54" s="446"/>
      <c r="K54" s="446"/>
    </row>
    <row r="55" spans="1:11" ht="16.5">
      <c r="A55" s="425"/>
      <c r="B55" s="444"/>
      <c r="C55" s="445"/>
      <c r="D55" s="425"/>
      <c r="E55" s="446"/>
      <c r="F55" s="446"/>
      <c r="G55" s="446"/>
      <c r="H55" s="425"/>
      <c r="I55" s="446"/>
      <c r="J55" s="446"/>
      <c r="K55" s="446"/>
    </row>
    <row r="56" spans="1:11" ht="16.5">
      <c r="A56" s="425"/>
      <c r="B56" s="444"/>
      <c r="C56" s="445"/>
      <c r="D56" s="425"/>
      <c r="E56" s="446"/>
      <c r="F56" s="446"/>
      <c r="G56" s="446"/>
      <c r="H56" s="425"/>
      <c r="I56" s="446"/>
      <c r="J56" s="446"/>
      <c r="K56" s="446"/>
    </row>
    <row r="57" spans="1:11" ht="16.5">
      <c r="A57" s="425"/>
      <c r="B57" s="444"/>
      <c r="C57" s="445"/>
      <c r="D57" s="425"/>
      <c r="E57" s="446"/>
      <c r="F57" s="446"/>
      <c r="G57" s="446"/>
      <c r="H57" s="425"/>
      <c r="I57" s="446"/>
      <c r="J57" s="446"/>
      <c r="K57" s="446"/>
    </row>
    <row r="58" spans="1:11" ht="16.5">
      <c r="A58" s="425"/>
      <c r="B58" s="444"/>
      <c r="C58" s="445"/>
      <c r="D58" s="425"/>
      <c r="E58" s="446"/>
      <c r="F58" s="446"/>
      <c r="G58" s="446"/>
      <c r="H58" s="425"/>
      <c r="I58" s="446"/>
      <c r="J58" s="446"/>
      <c r="K58" s="446"/>
    </row>
    <row r="59" spans="1:11" ht="16.5">
      <c r="A59" s="425"/>
      <c r="B59" s="444"/>
      <c r="C59" s="445"/>
      <c r="D59" s="425"/>
      <c r="E59" s="446"/>
      <c r="F59" s="446"/>
      <c r="G59" s="446"/>
      <c r="H59" s="425"/>
      <c r="I59" s="446"/>
      <c r="J59" s="446"/>
      <c r="K59" s="446"/>
    </row>
    <row r="60" spans="1:11" ht="16.5">
      <c r="A60" s="425"/>
      <c r="B60" s="444"/>
      <c r="C60" s="445"/>
      <c r="D60" s="425"/>
      <c r="E60" s="446"/>
      <c r="F60" s="446"/>
      <c r="G60" s="446"/>
      <c r="H60" s="425"/>
      <c r="I60" s="446"/>
      <c r="J60" s="446"/>
      <c r="K60" s="446"/>
    </row>
    <row r="61" spans="1:11" ht="16.5">
      <c r="A61" s="425"/>
      <c r="B61" s="444"/>
      <c r="C61" s="445"/>
      <c r="D61" s="425"/>
      <c r="E61" s="446"/>
      <c r="F61" s="446"/>
      <c r="G61" s="446"/>
      <c r="H61" s="425"/>
      <c r="I61" s="446"/>
      <c r="J61" s="446"/>
      <c r="K61" s="446"/>
    </row>
    <row r="62" spans="1:11" ht="16.5">
      <c r="A62" s="425"/>
      <c r="B62" s="444"/>
      <c r="C62" s="445"/>
      <c r="D62" s="425"/>
      <c r="E62" s="446"/>
      <c r="F62" s="446"/>
      <c r="G62" s="446"/>
      <c r="H62" s="425"/>
      <c r="I62" s="446"/>
      <c r="J62" s="446"/>
      <c r="K62" s="446"/>
    </row>
    <row r="63" spans="1:11" ht="16.5">
      <c r="A63" s="425"/>
      <c r="B63" s="444"/>
      <c r="C63" s="445"/>
      <c r="D63" s="425"/>
      <c r="E63" s="446"/>
      <c r="F63" s="446"/>
      <c r="G63" s="446"/>
      <c r="H63" s="425"/>
      <c r="I63" s="446"/>
      <c r="J63" s="446"/>
      <c r="K63" s="446"/>
    </row>
    <row r="64" spans="1:11" ht="16.5">
      <c r="A64" s="425"/>
      <c r="B64" s="444"/>
      <c r="C64" s="445"/>
      <c r="D64" s="425"/>
      <c r="E64" s="446"/>
      <c r="F64" s="446"/>
      <c r="G64" s="446"/>
      <c r="H64" s="425"/>
      <c r="I64" s="446"/>
      <c r="J64" s="446"/>
      <c r="K64" s="446"/>
    </row>
    <row r="65" spans="1:11" ht="16.5">
      <c r="A65" s="425"/>
      <c r="B65" s="444"/>
      <c r="C65" s="445"/>
      <c r="D65" s="425"/>
      <c r="E65" s="446"/>
      <c r="F65" s="446"/>
      <c r="G65" s="446"/>
      <c r="H65" s="425"/>
      <c r="I65" s="446"/>
      <c r="J65" s="446"/>
      <c r="K65" s="446"/>
    </row>
    <row r="66" spans="1:11" ht="16.5">
      <c r="A66" s="425"/>
      <c r="B66" s="444"/>
      <c r="C66" s="445"/>
      <c r="D66" s="425"/>
      <c r="E66" s="446"/>
      <c r="F66" s="446"/>
      <c r="G66" s="446"/>
      <c r="H66" s="425"/>
      <c r="I66" s="446"/>
      <c r="J66" s="446"/>
      <c r="K66" s="446"/>
    </row>
    <row r="67" spans="1:11" ht="16.5">
      <c r="A67" s="425"/>
      <c r="B67" s="444"/>
      <c r="C67" s="445"/>
      <c r="D67" s="425"/>
      <c r="E67" s="446"/>
      <c r="F67" s="446"/>
      <c r="G67" s="446"/>
      <c r="H67" s="425"/>
      <c r="I67" s="446"/>
      <c r="J67" s="446"/>
      <c r="K67" s="446"/>
    </row>
    <row r="68" spans="1:11" ht="16.5">
      <c r="A68" s="425"/>
      <c r="B68" s="444"/>
      <c r="C68" s="445"/>
      <c r="D68" s="425"/>
      <c r="E68" s="446"/>
      <c r="F68" s="446"/>
      <c r="G68" s="446"/>
      <c r="H68" s="425"/>
      <c r="I68" s="446"/>
      <c r="J68" s="446"/>
      <c r="K68" s="446"/>
    </row>
    <row r="69" spans="1:11" ht="16.5">
      <c r="A69" s="425"/>
      <c r="B69" s="444"/>
      <c r="C69" s="445"/>
      <c r="D69" s="425"/>
      <c r="E69" s="446"/>
      <c r="F69" s="446"/>
      <c r="G69" s="446"/>
      <c r="H69" s="425"/>
      <c r="I69" s="446"/>
      <c r="J69" s="446"/>
      <c r="K69" s="446"/>
    </row>
    <row r="70" spans="1:11" ht="16.5">
      <c r="A70" s="425"/>
      <c r="B70" s="444"/>
      <c r="C70" s="445"/>
      <c r="D70" s="425"/>
      <c r="E70" s="446"/>
      <c r="F70" s="446"/>
      <c r="G70" s="446"/>
      <c r="H70" s="425"/>
      <c r="I70" s="446"/>
      <c r="J70" s="446"/>
      <c r="K70" s="446"/>
    </row>
    <row r="71" spans="1:11" ht="16.5">
      <c r="A71" s="425"/>
      <c r="B71" s="444"/>
      <c r="C71" s="445"/>
      <c r="D71" s="425"/>
      <c r="E71" s="446"/>
      <c r="F71" s="446"/>
      <c r="G71" s="446"/>
      <c r="H71" s="425"/>
      <c r="I71" s="446"/>
      <c r="J71" s="446"/>
      <c r="K71" s="446"/>
    </row>
    <row r="72" spans="1:11" ht="16.5">
      <c r="A72" s="425"/>
      <c r="B72" s="444"/>
      <c r="C72" s="445"/>
      <c r="D72" s="425"/>
      <c r="E72" s="446"/>
      <c r="F72" s="446"/>
      <c r="G72" s="446"/>
      <c r="H72" s="425"/>
      <c r="I72" s="446"/>
      <c r="J72" s="446"/>
      <c r="K72" s="446"/>
    </row>
    <row r="73" spans="1:11" ht="16.5">
      <c r="A73" s="425"/>
      <c r="B73" s="444"/>
      <c r="C73" s="445"/>
      <c r="D73" s="425"/>
      <c r="E73" s="446"/>
      <c r="F73" s="446"/>
      <c r="G73" s="446"/>
      <c r="H73" s="425"/>
      <c r="I73" s="446"/>
      <c r="J73" s="446"/>
      <c r="K73" s="446"/>
    </row>
    <row r="74" spans="1:11" ht="16.5">
      <c r="A74" s="425"/>
      <c r="B74" s="444"/>
      <c r="C74" s="445"/>
      <c r="D74" s="425"/>
      <c r="E74" s="446"/>
      <c r="F74" s="446"/>
      <c r="G74" s="446"/>
      <c r="H74" s="425"/>
      <c r="I74" s="446"/>
      <c r="J74" s="446"/>
      <c r="K74" s="446"/>
    </row>
    <row r="75" spans="1:11" ht="16.5">
      <c r="A75" s="425"/>
      <c r="B75" s="444"/>
      <c r="C75" s="445"/>
      <c r="D75" s="425"/>
      <c r="E75" s="446"/>
      <c r="F75" s="446"/>
      <c r="G75" s="446"/>
      <c r="H75" s="425"/>
      <c r="I75" s="446"/>
      <c r="J75" s="446"/>
      <c r="K75" s="446"/>
    </row>
    <row r="76" spans="1:11" ht="16.5">
      <c r="A76" s="425"/>
      <c r="B76" s="444"/>
      <c r="C76" s="445"/>
      <c r="D76" s="425"/>
      <c r="E76" s="446"/>
      <c r="F76" s="446"/>
      <c r="G76" s="446"/>
      <c r="H76" s="425"/>
      <c r="I76" s="446"/>
      <c r="J76" s="446"/>
      <c r="K76" s="446"/>
    </row>
    <row r="77" spans="1:11" ht="16.5">
      <c r="A77" s="425"/>
      <c r="B77" s="444"/>
      <c r="C77" s="445"/>
      <c r="D77" s="425"/>
      <c r="E77" s="446"/>
      <c r="F77" s="446"/>
      <c r="G77" s="446"/>
      <c r="H77" s="425"/>
      <c r="I77" s="446"/>
      <c r="J77" s="446"/>
      <c r="K77" s="446"/>
    </row>
    <row r="78" spans="1:11" ht="16.5">
      <c r="A78" s="425"/>
      <c r="B78" s="444"/>
      <c r="C78" s="445"/>
      <c r="D78" s="425"/>
      <c r="E78" s="446"/>
      <c r="F78" s="446"/>
      <c r="G78" s="446"/>
      <c r="H78" s="425"/>
      <c r="I78" s="446"/>
      <c r="J78" s="446"/>
      <c r="K78" s="446"/>
    </row>
    <row r="79" spans="1:11" ht="16.5">
      <c r="A79" s="425"/>
      <c r="B79" s="444"/>
      <c r="C79" s="445"/>
      <c r="D79" s="425"/>
      <c r="E79" s="446"/>
      <c r="F79" s="446"/>
      <c r="G79" s="446"/>
      <c r="H79" s="425"/>
      <c r="I79" s="446"/>
      <c r="J79" s="446"/>
      <c r="K79" s="446"/>
    </row>
    <row r="80" spans="1:11" ht="16.5">
      <c r="A80" s="425"/>
      <c r="B80" s="444"/>
      <c r="C80" s="445"/>
      <c r="D80" s="425"/>
      <c r="E80" s="446"/>
      <c r="F80" s="446"/>
      <c r="G80" s="446"/>
      <c r="H80" s="425"/>
      <c r="I80" s="446"/>
      <c r="J80" s="446"/>
      <c r="K80" s="446"/>
    </row>
    <row r="81" spans="1:11" ht="16.5">
      <c r="A81" s="425"/>
      <c r="B81" s="444"/>
      <c r="C81" s="445"/>
      <c r="D81" s="425"/>
      <c r="E81" s="446"/>
      <c r="F81" s="446"/>
      <c r="G81" s="446"/>
      <c r="H81" s="425"/>
      <c r="I81" s="446"/>
      <c r="J81" s="446"/>
      <c r="K81" s="446"/>
    </row>
    <row r="82" spans="1:11" ht="16.5">
      <c r="A82" s="425"/>
      <c r="B82" s="444"/>
      <c r="C82" s="445"/>
      <c r="D82" s="425"/>
      <c r="E82" s="446"/>
      <c r="F82" s="446"/>
      <c r="G82" s="446"/>
      <c r="H82" s="425"/>
      <c r="I82" s="446"/>
      <c r="J82" s="446"/>
      <c r="K82" s="446"/>
    </row>
    <row r="83" spans="1:11" ht="16.5">
      <c r="A83" s="425"/>
      <c r="B83" s="444"/>
      <c r="C83" s="445"/>
      <c r="D83" s="425"/>
      <c r="E83" s="446"/>
      <c r="F83" s="446"/>
      <c r="G83" s="446"/>
      <c r="H83" s="425"/>
      <c r="I83" s="446"/>
      <c r="J83" s="446"/>
      <c r="K83" s="446"/>
    </row>
    <row r="84" spans="1:11" ht="16.5">
      <c r="A84" s="425"/>
      <c r="B84" s="444"/>
      <c r="C84" s="445"/>
      <c r="D84" s="425"/>
      <c r="E84" s="446"/>
      <c r="F84" s="446"/>
      <c r="G84" s="446"/>
      <c r="H84" s="425"/>
      <c r="I84" s="446"/>
      <c r="J84" s="446"/>
      <c r="K84" s="446"/>
    </row>
    <row r="85" spans="1:11" ht="16.5">
      <c r="A85" s="425"/>
      <c r="B85" s="444"/>
      <c r="C85" s="445"/>
      <c r="D85" s="425"/>
      <c r="E85" s="446"/>
      <c r="F85" s="446"/>
      <c r="G85" s="446"/>
      <c r="H85" s="425"/>
      <c r="I85" s="446"/>
      <c r="J85" s="446"/>
      <c r="K85" s="446"/>
    </row>
    <row r="86" spans="1:11" ht="16.5">
      <c r="A86" s="425"/>
      <c r="B86" s="444"/>
      <c r="C86" s="445"/>
      <c r="D86" s="425"/>
      <c r="E86" s="446"/>
      <c r="F86" s="446"/>
      <c r="G86" s="446"/>
      <c r="H86" s="425"/>
      <c r="I86" s="446"/>
      <c r="J86" s="446"/>
      <c r="K86" s="446"/>
    </row>
    <row r="87" spans="1:11" ht="16.5">
      <c r="A87" s="425"/>
      <c r="B87" s="444"/>
      <c r="C87" s="445"/>
      <c r="D87" s="425"/>
      <c r="E87" s="446"/>
      <c r="F87" s="446"/>
      <c r="G87" s="446"/>
      <c r="H87" s="425"/>
      <c r="I87" s="446"/>
      <c r="J87" s="446"/>
      <c r="K87" s="446"/>
    </row>
    <row r="88" spans="1:11" ht="16.5">
      <c r="A88" s="425"/>
      <c r="B88" s="444"/>
      <c r="C88" s="445"/>
      <c r="D88" s="425"/>
      <c r="E88" s="446"/>
      <c r="F88" s="446"/>
      <c r="G88" s="446"/>
      <c r="H88" s="425"/>
      <c r="I88" s="446"/>
      <c r="J88" s="446"/>
      <c r="K88" s="446"/>
    </row>
    <row r="89" spans="1:11" ht="16.5">
      <c r="A89" s="425"/>
      <c r="B89" s="444"/>
      <c r="C89" s="445"/>
      <c r="D89" s="425"/>
      <c r="E89" s="446"/>
      <c r="F89" s="446"/>
      <c r="G89" s="446"/>
      <c r="H89" s="425"/>
      <c r="I89" s="446"/>
      <c r="J89" s="446"/>
      <c r="K89" s="446"/>
    </row>
    <row r="90" spans="1:11" ht="16.5">
      <c r="A90" s="425"/>
      <c r="B90" s="444"/>
      <c r="C90" s="445"/>
      <c r="D90" s="425"/>
      <c r="E90" s="446"/>
      <c r="F90" s="446"/>
      <c r="G90" s="446"/>
      <c r="H90" s="425"/>
      <c r="I90" s="446"/>
      <c r="J90" s="446"/>
      <c r="K90" s="446"/>
    </row>
    <row r="91" spans="1:11" ht="16.5">
      <c r="A91" s="425"/>
      <c r="B91" s="444"/>
      <c r="C91" s="445"/>
      <c r="D91" s="425"/>
      <c r="E91" s="446"/>
      <c r="F91" s="446"/>
      <c r="G91" s="446"/>
      <c r="H91" s="425"/>
      <c r="I91" s="446"/>
      <c r="J91" s="446"/>
      <c r="K91" s="446"/>
    </row>
    <row r="92" spans="1:11" ht="16.5">
      <c r="A92" s="425"/>
      <c r="B92" s="444"/>
      <c r="C92" s="445"/>
      <c r="D92" s="425"/>
      <c r="E92" s="446"/>
      <c r="F92" s="446"/>
      <c r="G92" s="446"/>
      <c r="H92" s="425"/>
      <c r="I92" s="446"/>
      <c r="J92" s="446"/>
      <c r="K92" s="446"/>
    </row>
    <row r="93" spans="1:11" ht="16.5">
      <c r="A93" s="425"/>
      <c r="B93" s="444"/>
      <c r="C93" s="445"/>
      <c r="D93" s="425"/>
      <c r="E93" s="446"/>
      <c r="F93" s="446"/>
      <c r="G93" s="446"/>
      <c r="H93" s="425"/>
      <c r="I93" s="446"/>
      <c r="J93" s="446"/>
      <c r="K93" s="446"/>
    </row>
    <row r="94" spans="1:11" ht="16.5">
      <c r="A94" s="425"/>
      <c r="B94" s="444"/>
      <c r="C94" s="445"/>
      <c r="D94" s="425"/>
      <c r="E94" s="446"/>
      <c r="F94" s="446"/>
      <c r="G94" s="446"/>
      <c r="H94" s="425"/>
      <c r="I94" s="446"/>
      <c r="J94" s="446"/>
      <c r="K94" s="446"/>
    </row>
    <row r="95" spans="1:11" ht="16.5">
      <c r="A95" s="425"/>
      <c r="B95" s="444"/>
      <c r="C95" s="445"/>
      <c r="D95" s="425"/>
      <c r="E95" s="446"/>
      <c r="F95" s="446"/>
      <c r="G95" s="446"/>
      <c r="H95" s="425"/>
      <c r="I95" s="446"/>
      <c r="J95" s="446"/>
      <c r="K95" s="446"/>
    </row>
    <row r="96" spans="1:11" ht="16.5">
      <c r="A96" s="425"/>
      <c r="B96" s="444"/>
      <c r="C96" s="445"/>
      <c r="D96" s="425"/>
      <c r="E96" s="446"/>
      <c r="F96" s="446"/>
      <c r="G96" s="446"/>
      <c r="H96" s="425"/>
      <c r="I96" s="446"/>
      <c r="J96" s="446"/>
      <c r="K96" s="446"/>
    </row>
    <row r="97" spans="1:11" ht="16.5">
      <c r="A97" s="425"/>
      <c r="B97" s="444"/>
      <c r="C97" s="445"/>
      <c r="D97" s="425"/>
      <c r="E97" s="446"/>
      <c r="F97" s="446"/>
      <c r="G97" s="446"/>
      <c r="H97" s="425"/>
      <c r="I97" s="446"/>
      <c r="J97" s="446"/>
      <c r="K97" s="446"/>
    </row>
    <row r="98" spans="1:11" ht="16.5">
      <c r="A98" s="425"/>
      <c r="B98" s="444"/>
      <c r="C98" s="445"/>
      <c r="D98" s="425"/>
      <c r="E98" s="446"/>
      <c r="F98" s="446"/>
      <c r="G98" s="446"/>
      <c r="H98" s="425"/>
      <c r="I98" s="446"/>
      <c r="J98" s="446"/>
      <c r="K98" s="446"/>
    </row>
    <row r="99" spans="1:11" ht="16.5">
      <c r="A99" s="425"/>
      <c r="B99" s="444"/>
      <c r="C99" s="445"/>
      <c r="D99" s="425"/>
      <c r="E99" s="446"/>
      <c r="F99" s="446"/>
      <c r="G99" s="446"/>
      <c r="H99" s="425"/>
      <c r="I99" s="446"/>
      <c r="J99" s="446"/>
      <c r="K99" s="446"/>
    </row>
    <row r="100" spans="1:11" ht="16.5">
      <c r="A100" s="425"/>
      <c r="B100" s="444"/>
      <c r="C100" s="445"/>
      <c r="D100" s="425"/>
      <c r="E100" s="446"/>
      <c r="F100" s="446"/>
      <c r="G100" s="446"/>
      <c r="H100" s="425"/>
      <c r="I100" s="446"/>
      <c r="J100" s="446"/>
      <c r="K100" s="446"/>
    </row>
    <row r="101" spans="1:11" ht="16.5">
      <c r="A101" s="425"/>
      <c r="B101" s="444"/>
      <c r="C101" s="445"/>
      <c r="D101" s="425"/>
      <c r="E101" s="446"/>
      <c r="F101" s="446"/>
      <c r="G101" s="446"/>
      <c r="H101" s="425"/>
      <c r="I101" s="446"/>
      <c r="J101" s="446"/>
      <c r="K101" s="446"/>
    </row>
    <row r="102" spans="1:11" ht="16.5">
      <c r="A102" s="425"/>
      <c r="B102" s="444"/>
      <c r="C102" s="445"/>
      <c r="D102" s="425"/>
      <c r="E102" s="446"/>
      <c r="F102" s="446"/>
      <c r="G102" s="446"/>
      <c r="H102" s="425"/>
      <c r="I102" s="446"/>
      <c r="J102" s="446"/>
      <c r="K102" s="446"/>
    </row>
    <row r="103" spans="1:11" ht="16.5">
      <c r="A103" s="425"/>
      <c r="B103" s="444"/>
      <c r="C103" s="445"/>
      <c r="D103" s="425"/>
      <c r="E103" s="446"/>
      <c r="F103" s="446"/>
      <c r="G103" s="446"/>
      <c r="H103" s="425"/>
      <c r="I103" s="446"/>
      <c r="J103" s="446"/>
      <c r="K103" s="446"/>
    </row>
    <row r="104" spans="1:11" ht="16.5">
      <c r="A104" s="425"/>
      <c r="B104" s="444"/>
      <c r="C104" s="445"/>
      <c r="D104" s="425"/>
      <c r="E104" s="446"/>
      <c r="F104" s="446"/>
      <c r="G104" s="446"/>
      <c r="H104" s="425"/>
      <c r="I104" s="446"/>
      <c r="J104" s="446"/>
      <c r="K104" s="446"/>
    </row>
    <row r="105" spans="1:11" ht="16.5">
      <c r="A105" s="425"/>
      <c r="B105" s="444"/>
      <c r="C105" s="445"/>
      <c r="D105" s="425"/>
      <c r="E105" s="446"/>
      <c r="F105" s="446"/>
      <c r="G105" s="446"/>
      <c r="H105" s="425"/>
      <c r="I105" s="446"/>
      <c r="J105" s="446"/>
      <c r="K105" s="446"/>
    </row>
    <row r="106" spans="1:11" ht="16.5">
      <c r="A106" s="425"/>
      <c r="B106" s="444"/>
      <c r="C106" s="445"/>
      <c r="D106" s="425"/>
      <c r="E106" s="446"/>
      <c r="F106" s="446"/>
      <c r="G106" s="446"/>
      <c r="H106" s="425"/>
      <c r="I106" s="446"/>
      <c r="J106" s="446"/>
      <c r="K106" s="446"/>
    </row>
    <row r="107" spans="1:11" ht="16.5">
      <c r="A107" s="425"/>
      <c r="B107" s="444"/>
      <c r="C107" s="445"/>
      <c r="D107" s="425"/>
      <c r="E107" s="446"/>
      <c r="F107" s="446"/>
      <c r="G107" s="446"/>
      <c r="H107" s="425"/>
      <c r="I107" s="446"/>
      <c r="J107" s="446"/>
      <c r="K107" s="446"/>
    </row>
    <row r="108" spans="1:11" ht="16.5">
      <c r="A108" s="425"/>
      <c r="B108" s="444"/>
      <c r="C108" s="445"/>
      <c r="D108" s="425"/>
      <c r="E108" s="446"/>
      <c r="F108" s="446"/>
      <c r="G108" s="446"/>
      <c r="H108" s="425"/>
      <c r="I108" s="446"/>
      <c r="J108" s="446"/>
      <c r="K108" s="446"/>
    </row>
    <row r="109" spans="1:11" ht="16.5">
      <c r="A109" s="425"/>
      <c r="B109" s="444"/>
      <c r="C109" s="445"/>
      <c r="D109" s="425"/>
      <c r="E109" s="446"/>
      <c r="F109" s="446"/>
      <c r="G109" s="446"/>
      <c r="H109" s="425"/>
      <c r="I109" s="446"/>
      <c r="J109" s="446"/>
      <c r="K109" s="446"/>
    </row>
    <row r="110" spans="1:11" ht="16.5">
      <c r="A110" s="425"/>
      <c r="B110" s="444"/>
      <c r="C110" s="445"/>
      <c r="D110" s="425"/>
      <c r="E110" s="446"/>
      <c r="F110" s="446"/>
      <c r="G110" s="446"/>
      <c r="H110" s="425"/>
      <c r="I110" s="446"/>
      <c r="J110" s="446"/>
      <c r="K110" s="446"/>
    </row>
    <row r="111" spans="1:11" ht="16.5">
      <c r="A111" s="425"/>
      <c r="B111" s="444"/>
      <c r="C111" s="445"/>
      <c r="D111" s="425"/>
      <c r="E111" s="446"/>
      <c r="F111" s="446"/>
      <c r="G111" s="446"/>
      <c r="H111" s="425"/>
      <c r="I111" s="446"/>
      <c r="J111" s="446"/>
      <c r="K111" s="446"/>
    </row>
    <row r="112" spans="1:11" ht="16.5">
      <c r="A112" s="425"/>
      <c r="B112" s="444"/>
      <c r="C112" s="445"/>
      <c r="D112" s="425"/>
      <c r="E112" s="446"/>
      <c r="F112" s="446"/>
      <c r="G112" s="446"/>
      <c r="H112" s="425"/>
      <c r="I112" s="446"/>
      <c r="J112" s="446"/>
      <c r="K112" s="446"/>
    </row>
    <row r="113" spans="1:11" ht="16.5">
      <c r="A113" s="425"/>
      <c r="B113" s="444"/>
      <c r="C113" s="445"/>
      <c r="D113" s="425"/>
      <c r="E113" s="446"/>
      <c r="F113" s="446"/>
      <c r="G113" s="446"/>
      <c r="H113" s="425"/>
      <c r="I113" s="446"/>
      <c r="J113" s="446"/>
      <c r="K113" s="446"/>
    </row>
    <row r="114" spans="1:11" ht="16.5">
      <c r="A114" s="425"/>
      <c r="B114" s="444"/>
      <c r="C114" s="445"/>
      <c r="D114" s="425"/>
      <c r="E114" s="446"/>
      <c r="F114" s="446"/>
      <c r="G114" s="446"/>
      <c r="H114" s="425"/>
      <c r="I114" s="446"/>
      <c r="J114" s="446"/>
      <c r="K114" s="446"/>
    </row>
    <row r="115" spans="1:11" ht="16.5">
      <c r="A115" s="425"/>
      <c r="B115" s="444"/>
      <c r="C115" s="445"/>
      <c r="D115" s="425"/>
      <c r="E115" s="446"/>
      <c r="F115" s="446"/>
      <c r="G115" s="446"/>
      <c r="H115" s="425"/>
      <c r="I115" s="446"/>
      <c r="J115" s="446"/>
      <c r="K115" s="446"/>
    </row>
    <row r="116" spans="1:11" ht="16.5">
      <c r="A116" s="425"/>
      <c r="B116" s="444"/>
      <c r="C116" s="445"/>
      <c r="D116" s="425"/>
      <c r="E116" s="446"/>
      <c r="F116" s="446"/>
      <c r="G116" s="446"/>
      <c r="H116" s="425"/>
      <c r="I116" s="446"/>
      <c r="J116" s="446"/>
      <c r="K116" s="446"/>
    </row>
    <row r="117" spans="1:11" ht="16.5">
      <c r="A117" s="425"/>
      <c r="B117" s="444"/>
      <c r="C117" s="445"/>
      <c r="D117" s="425"/>
      <c r="E117" s="446"/>
      <c r="F117" s="446"/>
      <c r="G117" s="446"/>
      <c r="H117" s="425"/>
      <c r="I117" s="446"/>
      <c r="J117" s="446"/>
      <c r="K117" s="446"/>
    </row>
    <row r="118" spans="1:11" ht="16.5">
      <c r="A118" s="425"/>
      <c r="B118" s="444"/>
      <c r="C118" s="445"/>
      <c r="D118" s="425"/>
      <c r="E118" s="446"/>
      <c r="F118" s="446"/>
      <c r="G118" s="446"/>
      <c r="H118" s="425"/>
      <c r="I118" s="446"/>
      <c r="J118" s="446"/>
      <c r="K118" s="446"/>
    </row>
    <row r="119" spans="1:11" ht="16.5">
      <c r="A119" s="425"/>
      <c r="B119" s="444"/>
      <c r="C119" s="445"/>
      <c r="D119" s="425"/>
      <c r="E119" s="446"/>
      <c r="F119" s="446"/>
      <c r="G119" s="446"/>
      <c r="H119" s="425"/>
      <c r="I119" s="446"/>
      <c r="J119" s="446"/>
      <c r="K119" s="446"/>
    </row>
    <row r="120" spans="1:11" ht="16.5">
      <c r="A120" s="425"/>
      <c r="B120" s="444"/>
      <c r="C120" s="445"/>
      <c r="D120" s="425"/>
      <c r="E120" s="446"/>
      <c r="F120" s="446"/>
      <c r="G120" s="446"/>
      <c r="H120" s="425"/>
      <c r="I120" s="446"/>
      <c r="J120" s="446"/>
      <c r="K120" s="446"/>
    </row>
    <row r="121" spans="1:11" ht="16.5">
      <c r="A121" s="425"/>
      <c r="B121" s="444"/>
      <c r="C121" s="445"/>
      <c r="D121" s="425"/>
      <c r="E121" s="446"/>
      <c r="F121" s="446"/>
      <c r="G121" s="446"/>
      <c r="H121" s="425"/>
      <c r="I121" s="446"/>
      <c r="J121" s="446"/>
      <c r="K121" s="446"/>
    </row>
    <row r="122" spans="1:11" ht="16.5">
      <c r="A122" s="425"/>
      <c r="B122" s="444"/>
      <c r="C122" s="445"/>
      <c r="D122" s="425"/>
      <c r="E122" s="446"/>
      <c r="F122" s="446"/>
      <c r="G122" s="446"/>
      <c r="H122" s="425"/>
      <c r="I122" s="446"/>
      <c r="J122" s="446"/>
      <c r="K122" s="446"/>
    </row>
    <row r="123" spans="1:11" ht="16.5">
      <c r="A123" s="425"/>
      <c r="B123" s="444"/>
      <c r="C123" s="445"/>
      <c r="D123" s="425"/>
      <c r="E123" s="446"/>
      <c r="F123" s="446"/>
      <c r="G123" s="446"/>
      <c r="H123" s="425"/>
      <c r="I123" s="446"/>
      <c r="J123" s="446"/>
      <c r="K123" s="446"/>
    </row>
    <row r="124" spans="1:11" ht="16.5">
      <c r="A124" s="425"/>
      <c r="B124" s="444"/>
      <c r="C124" s="445"/>
      <c r="D124" s="425"/>
      <c r="E124" s="446"/>
      <c r="F124" s="446"/>
      <c r="G124" s="446"/>
      <c r="H124" s="425"/>
      <c r="I124" s="446"/>
      <c r="J124" s="446"/>
      <c r="K124" s="446"/>
    </row>
    <row r="125" spans="1:11" ht="16.5">
      <c r="A125" s="425"/>
      <c r="B125" s="444"/>
      <c r="C125" s="445"/>
      <c r="D125" s="425"/>
      <c r="E125" s="446"/>
      <c r="F125" s="446"/>
      <c r="G125" s="446"/>
      <c r="H125" s="425"/>
      <c r="I125" s="446"/>
      <c r="J125" s="446"/>
      <c r="K125" s="446"/>
    </row>
    <row r="126" spans="1:11" ht="16.5">
      <c r="A126" s="425"/>
      <c r="B126" s="444"/>
      <c r="C126" s="445"/>
      <c r="D126" s="425"/>
      <c r="E126" s="446"/>
      <c r="F126" s="446"/>
      <c r="G126" s="446"/>
      <c r="H126" s="425"/>
      <c r="I126" s="446"/>
      <c r="J126" s="446"/>
      <c r="K126" s="446"/>
    </row>
    <row r="127" spans="1:11" ht="16.5">
      <c r="A127" s="425"/>
      <c r="B127" s="444"/>
      <c r="C127" s="445"/>
      <c r="D127" s="425"/>
      <c r="E127" s="446"/>
      <c r="F127" s="446"/>
      <c r="G127" s="446"/>
      <c r="H127" s="425"/>
      <c r="I127" s="446"/>
      <c r="J127" s="446"/>
      <c r="K127" s="446"/>
    </row>
    <row r="128" spans="1:11" ht="16.5">
      <c r="A128" s="425"/>
      <c r="B128" s="444"/>
      <c r="C128" s="445"/>
      <c r="D128" s="425"/>
      <c r="E128" s="446"/>
      <c r="F128" s="446"/>
      <c r="G128" s="446"/>
      <c r="H128" s="425"/>
      <c r="I128" s="446"/>
      <c r="J128" s="446"/>
      <c r="K128" s="446"/>
    </row>
    <row r="129" spans="1:11" ht="16.5">
      <c r="A129" s="425"/>
      <c r="B129" s="444"/>
      <c r="C129" s="445"/>
      <c r="D129" s="425"/>
      <c r="E129" s="446"/>
      <c r="F129" s="446"/>
      <c r="G129" s="446"/>
      <c r="H129" s="425"/>
      <c r="I129" s="446"/>
      <c r="J129" s="446"/>
      <c r="K129" s="446"/>
    </row>
    <row r="130" spans="1:11" ht="16.5">
      <c r="A130" s="425"/>
      <c r="B130" s="444"/>
      <c r="C130" s="445"/>
      <c r="D130" s="425"/>
      <c r="E130" s="446"/>
      <c r="F130" s="446"/>
      <c r="G130" s="446"/>
      <c r="H130" s="425"/>
      <c r="I130" s="446"/>
      <c r="J130" s="446"/>
      <c r="K130" s="446"/>
    </row>
    <row r="131" spans="1:11" ht="16.5">
      <c r="A131" s="425"/>
      <c r="B131" s="444"/>
      <c r="C131" s="445"/>
      <c r="D131" s="425"/>
      <c r="E131" s="446"/>
      <c r="F131" s="446"/>
      <c r="G131" s="446"/>
      <c r="H131" s="425"/>
      <c r="I131" s="446"/>
      <c r="J131" s="446"/>
      <c r="K131" s="446"/>
    </row>
    <row r="132" spans="1:11" ht="16.5">
      <c r="A132" s="425"/>
      <c r="B132" s="444"/>
      <c r="C132" s="445"/>
      <c r="D132" s="425"/>
      <c r="E132" s="446"/>
      <c r="F132" s="446"/>
      <c r="G132" s="446"/>
      <c r="H132" s="425"/>
      <c r="I132" s="446"/>
      <c r="J132" s="446"/>
      <c r="K132" s="446"/>
    </row>
    <row r="133" spans="1:11" ht="16.5">
      <c r="A133" s="425"/>
      <c r="B133" s="444"/>
      <c r="C133" s="445"/>
      <c r="D133" s="425"/>
      <c r="E133" s="446"/>
      <c r="F133" s="446"/>
      <c r="G133" s="446"/>
      <c r="H133" s="425"/>
      <c r="I133" s="446"/>
      <c r="J133" s="446"/>
      <c r="K133" s="446"/>
    </row>
    <row r="134" spans="1:11" ht="16.5">
      <c r="A134" s="425"/>
      <c r="B134" s="444"/>
      <c r="C134" s="445"/>
      <c r="D134" s="425"/>
      <c r="E134" s="446"/>
      <c r="F134" s="446"/>
      <c r="G134" s="446"/>
      <c r="H134" s="425"/>
      <c r="I134" s="446"/>
      <c r="J134" s="446"/>
      <c r="K134" s="446"/>
    </row>
    <row r="135" spans="1:11" ht="16.5">
      <c r="A135" s="425"/>
      <c r="B135" s="444"/>
      <c r="C135" s="445"/>
      <c r="D135" s="425"/>
      <c r="E135" s="446"/>
      <c r="F135" s="446"/>
      <c r="G135" s="446"/>
      <c r="H135" s="425"/>
      <c r="I135" s="446"/>
      <c r="J135" s="446"/>
      <c r="K135" s="446"/>
    </row>
    <row r="136" spans="1:11" ht="16.5">
      <c r="A136" s="425"/>
      <c r="B136" s="444"/>
      <c r="C136" s="445"/>
      <c r="D136" s="425"/>
      <c r="E136" s="446"/>
      <c r="F136" s="446"/>
      <c r="G136" s="446"/>
      <c r="H136" s="425"/>
      <c r="I136" s="446"/>
      <c r="J136" s="446"/>
      <c r="K136" s="446"/>
    </row>
    <row r="137" spans="1:11" ht="16.5">
      <c r="A137" s="425"/>
      <c r="B137" s="444"/>
      <c r="C137" s="445"/>
      <c r="D137" s="425"/>
      <c r="E137" s="446"/>
      <c r="F137" s="446"/>
      <c r="G137" s="446"/>
      <c r="H137" s="425"/>
      <c r="I137" s="446"/>
      <c r="J137" s="446"/>
      <c r="K137" s="446"/>
    </row>
    <row r="138" spans="1:11" ht="16.5">
      <c r="A138" s="425"/>
      <c r="B138" s="444"/>
      <c r="C138" s="445"/>
      <c r="D138" s="425"/>
      <c r="E138" s="446"/>
      <c r="F138" s="446"/>
      <c r="G138" s="446"/>
      <c r="H138" s="425"/>
      <c r="I138" s="446"/>
      <c r="J138" s="446"/>
      <c r="K138" s="446"/>
    </row>
    <row r="139" spans="1:11" ht="16.5">
      <c r="A139" s="425"/>
      <c r="B139" s="444"/>
      <c r="C139" s="445"/>
      <c r="D139" s="425"/>
      <c r="E139" s="446"/>
      <c r="F139" s="446"/>
      <c r="G139" s="446"/>
      <c r="H139" s="425"/>
      <c r="I139" s="446"/>
      <c r="J139" s="446"/>
      <c r="K139" s="446"/>
    </row>
    <row r="140" spans="1:11" ht="16.5">
      <c r="A140" s="425"/>
      <c r="B140" s="444"/>
      <c r="C140" s="445"/>
      <c r="D140" s="425"/>
      <c r="E140" s="446"/>
      <c r="F140" s="446"/>
      <c r="G140" s="446"/>
      <c r="H140" s="425"/>
      <c r="I140" s="446"/>
      <c r="J140" s="446"/>
      <c r="K140" s="446"/>
    </row>
    <row r="141" spans="1:11" ht="16.5">
      <c r="A141" s="425"/>
      <c r="B141" s="444"/>
      <c r="C141" s="445"/>
      <c r="D141" s="425"/>
      <c r="E141" s="446"/>
      <c r="F141" s="446"/>
      <c r="G141" s="446"/>
      <c r="H141" s="425"/>
      <c r="I141" s="446"/>
      <c r="J141" s="446"/>
      <c r="K141" s="446"/>
    </row>
    <row r="142" spans="1:11" ht="16.5">
      <c r="A142" s="425"/>
      <c r="B142" s="444"/>
      <c r="C142" s="445"/>
      <c r="D142" s="425"/>
      <c r="E142" s="446"/>
      <c r="F142" s="446"/>
      <c r="G142" s="446"/>
      <c r="H142" s="425"/>
      <c r="I142" s="446"/>
      <c r="J142" s="446"/>
      <c r="K142" s="446"/>
    </row>
    <row r="143" spans="1:11" ht="16.5">
      <c r="A143" s="425"/>
      <c r="B143" s="444"/>
      <c r="C143" s="445"/>
      <c r="D143" s="425"/>
      <c r="E143" s="446"/>
      <c r="F143" s="446"/>
      <c r="G143" s="446"/>
      <c r="H143" s="425"/>
      <c r="I143" s="446"/>
      <c r="J143" s="446"/>
      <c r="K143" s="446"/>
    </row>
    <row r="144" spans="1:11" ht="16.5">
      <c r="A144" s="425"/>
      <c r="B144" s="444"/>
      <c r="C144" s="445"/>
      <c r="D144" s="425"/>
      <c r="E144" s="446"/>
      <c r="F144" s="446"/>
      <c r="G144" s="446"/>
      <c r="H144" s="425"/>
      <c r="I144" s="446"/>
      <c r="J144" s="446"/>
      <c r="K144" s="446"/>
    </row>
    <row r="145" spans="1:11" ht="16.5">
      <c r="A145" s="425"/>
      <c r="B145" s="444"/>
      <c r="C145" s="445"/>
      <c r="D145" s="425"/>
      <c r="E145" s="446"/>
      <c r="F145" s="446"/>
      <c r="G145" s="446"/>
      <c r="H145" s="425"/>
      <c r="I145" s="446"/>
      <c r="J145" s="446"/>
      <c r="K145" s="446"/>
    </row>
    <row r="146" spans="1:11" ht="16.5">
      <c r="A146" s="425"/>
      <c r="B146" s="444"/>
      <c r="C146" s="445"/>
      <c r="D146" s="425"/>
      <c r="E146" s="446"/>
      <c r="F146" s="446"/>
      <c r="G146" s="446"/>
      <c r="H146" s="425"/>
      <c r="I146" s="446"/>
      <c r="J146" s="446"/>
      <c r="K146" s="446"/>
    </row>
    <row r="147" spans="1:11" ht="16.5">
      <c r="A147" s="425"/>
      <c r="B147" s="444"/>
      <c r="C147" s="445"/>
      <c r="D147" s="425"/>
      <c r="E147" s="446"/>
      <c r="F147" s="446"/>
      <c r="G147" s="446"/>
      <c r="H147" s="425"/>
      <c r="I147" s="446"/>
      <c r="J147" s="446"/>
      <c r="K147" s="446"/>
    </row>
    <row r="148" spans="1:11" ht="16.5">
      <c r="A148" s="425"/>
      <c r="B148" s="444"/>
      <c r="C148" s="445"/>
      <c r="D148" s="425"/>
      <c r="E148" s="446"/>
      <c r="F148" s="446"/>
      <c r="G148" s="446"/>
      <c r="H148" s="425"/>
      <c r="I148" s="446"/>
      <c r="J148" s="446"/>
      <c r="K148" s="446"/>
    </row>
    <row r="149" spans="1:11" ht="16.5">
      <c r="A149" s="425"/>
      <c r="B149" s="444"/>
      <c r="C149" s="445"/>
      <c r="D149" s="425"/>
      <c r="E149" s="446"/>
      <c r="F149" s="446"/>
      <c r="G149" s="446"/>
      <c r="H149" s="425"/>
      <c r="I149" s="446"/>
      <c r="J149" s="446"/>
      <c r="K149" s="446"/>
    </row>
    <row r="150" spans="1:11" ht="16.5">
      <c r="A150" s="425"/>
      <c r="B150" s="444"/>
      <c r="C150" s="445"/>
      <c r="D150" s="425"/>
      <c r="E150" s="446"/>
      <c r="F150" s="446"/>
      <c r="G150" s="446"/>
      <c r="H150" s="425"/>
      <c r="I150" s="446"/>
      <c r="J150" s="446"/>
      <c r="K150" s="446"/>
    </row>
    <row r="151" spans="1:11" ht="16.5">
      <c r="A151" s="425"/>
      <c r="B151" s="444"/>
      <c r="C151" s="445"/>
      <c r="D151" s="425"/>
      <c r="E151" s="446"/>
      <c r="F151" s="446"/>
      <c r="G151" s="446"/>
      <c r="H151" s="425"/>
      <c r="I151" s="446"/>
      <c r="J151" s="446"/>
      <c r="K151" s="446"/>
    </row>
    <row r="152" spans="1:11" ht="16.5">
      <c r="A152" s="425"/>
      <c r="B152" s="444"/>
      <c r="C152" s="445"/>
      <c r="D152" s="425"/>
      <c r="E152" s="446"/>
      <c r="F152" s="446"/>
      <c r="G152" s="446"/>
      <c r="H152" s="425"/>
      <c r="I152" s="446"/>
      <c r="J152" s="446"/>
      <c r="K152" s="446"/>
    </row>
    <row r="153" spans="1:11" ht="16.5">
      <c r="A153" s="425"/>
      <c r="B153" s="444"/>
      <c r="C153" s="445"/>
      <c r="D153" s="425"/>
      <c r="E153" s="446"/>
      <c r="F153" s="446"/>
      <c r="G153" s="446"/>
      <c r="H153" s="425"/>
      <c r="I153" s="446"/>
      <c r="J153" s="446"/>
      <c r="K153" s="446"/>
    </row>
    <row r="154" spans="1:11" ht="16.5">
      <c r="A154" s="425"/>
      <c r="B154" s="444"/>
      <c r="C154" s="445"/>
      <c r="D154" s="425"/>
      <c r="E154" s="446"/>
      <c r="F154" s="446"/>
      <c r="G154" s="446"/>
      <c r="H154" s="425"/>
      <c r="I154" s="446"/>
      <c r="J154" s="446"/>
      <c r="K154" s="446"/>
    </row>
    <row r="155" spans="1:11" ht="16.5">
      <c r="A155" s="425"/>
      <c r="B155" s="444"/>
      <c r="C155" s="445"/>
      <c r="D155" s="425"/>
      <c r="E155" s="446"/>
      <c r="F155" s="446"/>
      <c r="G155" s="446"/>
      <c r="H155" s="425"/>
      <c r="I155" s="446"/>
      <c r="J155" s="446"/>
      <c r="K155" s="446"/>
    </row>
    <row r="156" spans="1:11" ht="16.5">
      <c r="A156" s="425"/>
      <c r="B156" s="444"/>
      <c r="C156" s="445"/>
      <c r="D156" s="425"/>
      <c r="E156" s="446"/>
      <c r="F156" s="446"/>
      <c r="G156" s="446"/>
      <c r="H156" s="425"/>
      <c r="I156" s="446"/>
      <c r="J156" s="446"/>
      <c r="K156" s="446"/>
    </row>
    <row r="157" spans="1:11" ht="16.5">
      <c r="A157" s="425"/>
      <c r="B157" s="444"/>
      <c r="C157" s="445"/>
      <c r="D157" s="425"/>
      <c r="E157" s="446"/>
      <c r="F157" s="446"/>
      <c r="G157" s="446"/>
      <c r="H157" s="425"/>
      <c r="I157" s="446"/>
      <c r="J157" s="446"/>
      <c r="K157" s="446"/>
    </row>
    <row r="158" spans="1:11" ht="16.5">
      <c r="A158" s="425"/>
      <c r="B158" s="444"/>
      <c r="C158" s="445"/>
      <c r="D158" s="425"/>
      <c r="E158" s="446"/>
      <c r="F158" s="446"/>
      <c r="G158" s="446"/>
      <c r="H158" s="425"/>
      <c r="I158" s="446"/>
      <c r="J158" s="446"/>
      <c r="K158" s="446"/>
    </row>
    <row r="159" spans="1:11" ht="16.5">
      <c r="A159" s="425"/>
      <c r="B159" s="444"/>
      <c r="C159" s="445"/>
      <c r="D159" s="425"/>
      <c r="E159" s="446"/>
      <c r="F159" s="446"/>
      <c r="G159" s="446"/>
      <c r="H159" s="425"/>
      <c r="I159" s="446"/>
      <c r="J159" s="446"/>
      <c r="K159" s="446"/>
    </row>
    <row r="160" spans="1:11" ht="16.5">
      <c r="A160" s="425"/>
      <c r="B160" s="444"/>
      <c r="C160" s="445"/>
      <c r="D160" s="425"/>
      <c r="E160" s="446"/>
      <c r="F160" s="446"/>
      <c r="G160" s="446"/>
      <c r="H160" s="425"/>
      <c r="I160" s="446"/>
      <c r="J160" s="446"/>
      <c r="K160" s="446"/>
    </row>
    <row r="161" spans="1:11" ht="16.5">
      <c r="A161" s="425"/>
      <c r="B161" s="444"/>
      <c r="C161" s="445"/>
      <c r="D161" s="425"/>
      <c r="E161" s="446"/>
      <c r="F161" s="446"/>
      <c r="G161" s="446"/>
      <c r="H161" s="425"/>
      <c r="I161" s="446"/>
      <c r="J161" s="446"/>
      <c r="K161" s="446"/>
    </row>
    <row r="162" spans="1:11" ht="16.5">
      <c r="A162" s="425"/>
      <c r="B162" s="444"/>
      <c r="C162" s="445"/>
      <c r="D162" s="425"/>
      <c r="E162" s="446"/>
      <c r="F162" s="446"/>
      <c r="G162" s="446"/>
      <c r="H162" s="425"/>
      <c r="I162" s="446"/>
      <c r="J162" s="446"/>
      <c r="K162" s="446"/>
    </row>
    <row r="163" spans="1:11" ht="16.5">
      <c r="A163" s="425"/>
      <c r="B163" s="444"/>
      <c r="C163" s="445"/>
      <c r="D163" s="425"/>
      <c r="E163" s="446"/>
      <c r="F163" s="446"/>
      <c r="G163" s="446"/>
      <c r="H163" s="425"/>
      <c r="I163" s="446"/>
      <c r="J163" s="446"/>
      <c r="K163" s="446"/>
    </row>
    <row r="164" spans="1:11" ht="16.5">
      <c r="A164" s="425"/>
      <c r="B164" s="444"/>
      <c r="C164" s="445"/>
      <c r="D164" s="425"/>
      <c r="E164" s="446"/>
      <c r="F164" s="446"/>
      <c r="G164" s="446"/>
      <c r="H164" s="425"/>
      <c r="I164" s="446"/>
      <c r="J164" s="446"/>
      <c r="K164" s="446"/>
    </row>
    <row r="165" spans="1:11" ht="16.5">
      <c r="A165" s="425"/>
      <c r="B165" s="444"/>
      <c r="C165" s="445"/>
      <c r="D165" s="425"/>
      <c r="E165" s="446"/>
      <c r="F165" s="446"/>
      <c r="G165" s="446"/>
      <c r="H165" s="425"/>
      <c r="I165" s="446"/>
      <c r="J165" s="446"/>
      <c r="K165" s="446"/>
    </row>
    <row r="166" spans="1:11" ht="16.5">
      <c r="A166" s="425"/>
      <c r="B166" s="444"/>
      <c r="C166" s="445"/>
      <c r="D166" s="425"/>
      <c r="E166" s="446"/>
      <c r="F166" s="446"/>
      <c r="G166" s="446"/>
      <c r="H166" s="425"/>
      <c r="I166" s="446"/>
      <c r="J166" s="446"/>
      <c r="K166" s="446"/>
    </row>
    <row r="167" spans="1:11" ht="16.5">
      <c r="A167" s="425"/>
      <c r="B167" s="444"/>
      <c r="C167" s="445"/>
      <c r="D167" s="425"/>
      <c r="E167" s="446"/>
      <c r="F167" s="446"/>
      <c r="G167" s="446"/>
      <c r="H167" s="425"/>
      <c r="I167" s="446"/>
      <c r="J167" s="446"/>
      <c r="K167" s="446"/>
    </row>
    <row r="168" spans="1:11" ht="16.5">
      <c r="A168" s="425"/>
      <c r="B168" s="444"/>
      <c r="C168" s="445"/>
      <c r="D168" s="425"/>
      <c r="E168" s="446"/>
      <c r="F168" s="446"/>
      <c r="G168" s="446"/>
      <c r="H168" s="425"/>
      <c r="I168" s="446"/>
      <c r="J168" s="446"/>
      <c r="K168" s="446"/>
    </row>
    <row r="169" spans="1:11" ht="16.5">
      <c r="A169" s="425"/>
      <c r="B169" s="444"/>
      <c r="C169" s="445"/>
      <c r="D169" s="425"/>
      <c r="E169" s="446"/>
      <c r="F169" s="446"/>
      <c r="G169" s="446"/>
      <c r="H169" s="425"/>
      <c r="I169" s="446"/>
      <c r="J169" s="446"/>
      <c r="K169" s="446"/>
    </row>
    <row r="170" spans="1:11" ht="16.5">
      <c r="A170" s="425"/>
      <c r="B170" s="444"/>
      <c r="C170" s="445"/>
      <c r="D170" s="425"/>
      <c r="E170" s="446"/>
      <c r="F170" s="446"/>
      <c r="G170" s="446"/>
      <c r="H170" s="425"/>
      <c r="I170" s="446"/>
      <c r="J170" s="446"/>
      <c r="K170" s="446"/>
    </row>
    <row r="171" spans="1:11" ht="16.5">
      <c r="A171" s="425"/>
      <c r="B171" s="444"/>
      <c r="C171" s="445"/>
      <c r="D171" s="425"/>
      <c r="E171" s="446"/>
      <c r="F171" s="446"/>
      <c r="G171" s="446"/>
      <c r="H171" s="425"/>
      <c r="I171" s="446"/>
      <c r="J171" s="446"/>
      <c r="K171" s="446"/>
    </row>
    <row r="172" spans="1:11" ht="16.5">
      <c r="A172" s="425"/>
      <c r="B172" s="444"/>
      <c r="C172" s="445"/>
      <c r="D172" s="425"/>
      <c r="E172" s="446"/>
      <c r="F172" s="446"/>
      <c r="G172" s="446"/>
      <c r="H172" s="425"/>
      <c r="I172" s="446"/>
      <c r="J172" s="446"/>
      <c r="K172" s="446"/>
    </row>
    <row r="173" spans="1:11" ht="16.5">
      <c r="A173" s="425"/>
      <c r="B173" s="444"/>
      <c r="C173" s="445"/>
      <c r="D173" s="425"/>
      <c r="E173" s="446"/>
      <c r="F173" s="446"/>
      <c r="G173" s="446"/>
      <c r="H173" s="425"/>
      <c r="I173" s="446"/>
      <c r="J173" s="446"/>
      <c r="K173" s="446"/>
    </row>
    <row r="174" spans="1:11" ht="16.5">
      <c r="A174" s="425"/>
      <c r="B174" s="444"/>
      <c r="C174" s="445"/>
      <c r="D174" s="425"/>
      <c r="E174" s="446"/>
      <c r="F174" s="446"/>
      <c r="G174" s="446"/>
      <c r="H174" s="425"/>
      <c r="I174" s="446"/>
      <c r="J174" s="446"/>
      <c r="K174" s="446"/>
    </row>
    <row r="175" spans="1:11" ht="16.5">
      <c r="A175" s="425"/>
      <c r="B175" s="444"/>
      <c r="C175" s="445"/>
      <c r="D175" s="425"/>
      <c r="E175" s="446"/>
      <c r="F175" s="446"/>
      <c r="G175" s="446"/>
      <c r="H175" s="425"/>
      <c r="I175" s="446"/>
      <c r="J175" s="446"/>
      <c r="K175" s="446"/>
    </row>
    <row r="176" spans="1:11" ht="16.5">
      <c r="A176" s="425"/>
      <c r="B176" s="444"/>
      <c r="C176" s="445"/>
      <c r="D176" s="425"/>
      <c r="E176" s="446"/>
      <c r="F176" s="446"/>
      <c r="G176" s="446"/>
      <c r="H176" s="425"/>
      <c r="I176" s="446"/>
      <c r="J176" s="446"/>
      <c r="K176" s="446"/>
    </row>
    <row r="177" spans="1:11" ht="16.5">
      <c r="A177" s="425"/>
      <c r="B177" s="444"/>
      <c r="C177" s="445"/>
      <c r="D177" s="425"/>
      <c r="E177" s="446"/>
      <c r="F177" s="446"/>
      <c r="G177" s="446"/>
      <c r="H177" s="425"/>
      <c r="I177" s="446"/>
      <c r="J177" s="446"/>
      <c r="K177" s="446"/>
    </row>
    <row r="178" spans="1:11" ht="16.5">
      <c r="A178" s="425"/>
      <c r="B178" s="444"/>
      <c r="C178" s="445"/>
      <c r="D178" s="425"/>
      <c r="E178" s="446"/>
      <c r="F178" s="446"/>
      <c r="G178" s="446"/>
      <c r="H178" s="425"/>
      <c r="I178" s="446"/>
      <c r="J178" s="446"/>
      <c r="K178" s="446"/>
    </row>
    <row r="179" spans="1:11" ht="16.5">
      <c r="A179" s="425"/>
      <c r="B179" s="444"/>
      <c r="C179" s="445"/>
      <c r="D179" s="425"/>
      <c r="E179" s="446"/>
      <c r="F179" s="446"/>
      <c r="G179" s="446"/>
      <c r="H179" s="425"/>
      <c r="I179" s="446"/>
      <c r="J179" s="446"/>
      <c r="K179" s="446"/>
    </row>
    <row r="180" spans="1:11" ht="16.5">
      <c r="A180" s="425"/>
      <c r="B180" s="444"/>
      <c r="C180" s="445"/>
      <c r="D180" s="425"/>
      <c r="E180" s="446"/>
      <c r="F180" s="446"/>
      <c r="G180" s="446"/>
      <c r="H180" s="425"/>
      <c r="I180" s="446"/>
      <c r="J180" s="446"/>
      <c r="K180" s="446"/>
    </row>
    <row r="181" spans="1:11" ht="16.5">
      <c r="A181" s="425"/>
      <c r="B181" s="444"/>
      <c r="C181" s="445"/>
      <c r="D181" s="425"/>
      <c r="E181" s="446"/>
      <c r="F181" s="446"/>
      <c r="G181" s="446"/>
      <c r="H181" s="425"/>
      <c r="I181" s="446"/>
      <c r="J181" s="446"/>
      <c r="K181" s="446"/>
    </row>
    <row r="182" spans="1:11" ht="16.5">
      <c r="A182" s="425"/>
      <c r="B182" s="444"/>
      <c r="C182" s="445"/>
      <c r="D182" s="425"/>
      <c r="E182" s="446"/>
      <c r="F182" s="446"/>
      <c r="G182" s="446"/>
      <c r="H182" s="425"/>
      <c r="I182" s="446"/>
      <c r="J182" s="446"/>
      <c r="K182" s="446"/>
    </row>
    <row r="183" spans="1:11" ht="16.5">
      <c r="A183" s="425"/>
      <c r="B183" s="444"/>
      <c r="C183" s="445"/>
      <c r="D183" s="425"/>
      <c r="E183" s="446"/>
      <c r="F183" s="446"/>
      <c r="G183" s="446"/>
      <c r="H183" s="425"/>
      <c r="I183" s="446"/>
      <c r="J183" s="446"/>
      <c r="K183" s="446"/>
    </row>
    <row r="184" spans="1:11" ht="16.5">
      <c r="A184" s="425"/>
      <c r="B184" s="444"/>
      <c r="C184" s="445"/>
      <c r="D184" s="425"/>
      <c r="E184" s="446"/>
      <c r="F184" s="446"/>
      <c r="G184" s="446"/>
      <c r="H184" s="425"/>
      <c r="I184" s="446"/>
      <c r="J184" s="446"/>
      <c r="K184" s="446"/>
    </row>
    <row r="185" spans="1:11" ht="16.5">
      <c r="A185" s="425"/>
      <c r="B185" s="444"/>
      <c r="C185" s="445"/>
      <c r="D185" s="425"/>
      <c r="E185" s="446"/>
      <c r="F185" s="446"/>
      <c r="G185" s="446"/>
      <c r="H185" s="425"/>
      <c r="I185" s="446"/>
      <c r="J185" s="446"/>
      <c r="K185" s="446"/>
    </row>
    <row r="186" spans="1:11" ht="16.5">
      <c r="A186" s="425"/>
      <c r="B186" s="444"/>
      <c r="C186" s="445"/>
      <c r="D186" s="425"/>
      <c r="E186" s="446"/>
      <c r="F186" s="446"/>
      <c r="G186" s="446"/>
      <c r="H186" s="425"/>
      <c r="I186" s="446"/>
      <c r="J186" s="446"/>
      <c r="K186" s="446"/>
    </row>
    <row r="187" spans="1:11" ht="16.5">
      <c r="A187" s="425"/>
      <c r="B187" s="444"/>
      <c r="C187" s="445"/>
      <c r="D187" s="425"/>
      <c r="E187" s="446"/>
      <c r="F187" s="446"/>
      <c r="G187" s="446"/>
      <c r="H187" s="425"/>
      <c r="I187" s="446"/>
      <c r="J187" s="446"/>
      <c r="K187" s="446"/>
    </row>
    <row r="188" spans="1:11" ht="16.5">
      <c r="A188" s="425"/>
      <c r="B188" s="444"/>
      <c r="C188" s="445"/>
      <c r="D188" s="425"/>
      <c r="E188" s="446"/>
      <c r="F188" s="446"/>
      <c r="G188" s="446"/>
      <c r="H188" s="425"/>
      <c r="I188" s="446"/>
      <c r="J188" s="446"/>
      <c r="K188" s="446"/>
    </row>
    <row r="189" spans="1:11" ht="16.5">
      <c r="A189" s="425"/>
      <c r="B189" s="444"/>
      <c r="C189" s="445"/>
      <c r="D189" s="425"/>
      <c r="E189" s="446"/>
      <c r="F189" s="446"/>
      <c r="G189" s="446"/>
      <c r="H189" s="425"/>
      <c r="I189" s="446"/>
      <c r="J189" s="446"/>
      <c r="K189" s="446"/>
    </row>
    <row r="190" spans="1:11" ht="16.5">
      <c r="A190" s="425"/>
      <c r="B190" s="444"/>
      <c r="C190" s="445"/>
      <c r="D190" s="425"/>
      <c r="E190" s="446"/>
      <c r="F190" s="446"/>
      <c r="G190" s="446"/>
      <c r="H190" s="425"/>
      <c r="I190" s="446"/>
      <c r="J190" s="446"/>
      <c r="K190" s="446"/>
    </row>
    <row r="191" spans="1:11" ht="16.5">
      <c r="A191" s="425"/>
      <c r="B191" s="444"/>
      <c r="C191" s="445"/>
      <c r="D191" s="425"/>
      <c r="E191" s="446"/>
      <c r="F191" s="446"/>
      <c r="G191" s="446"/>
      <c r="H191" s="425"/>
      <c r="I191" s="446"/>
      <c r="J191" s="446"/>
      <c r="K191" s="446"/>
    </row>
    <row r="192" spans="1:11" ht="16.5">
      <c r="A192" s="425"/>
      <c r="B192" s="444"/>
      <c r="C192" s="445"/>
      <c r="D192" s="425"/>
      <c r="E192" s="446"/>
      <c r="F192" s="446"/>
      <c r="G192" s="446"/>
      <c r="H192" s="425"/>
      <c r="I192" s="446"/>
      <c r="J192" s="446"/>
      <c r="K192" s="446"/>
    </row>
    <row r="193" spans="1:11" ht="16.5">
      <c r="A193" s="425"/>
      <c r="B193" s="444"/>
      <c r="C193" s="445"/>
      <c r="D193" s="425"/>
      <c r="E193" s="446"/>
      <c r="F193" s="446"/>
      <c r="G193" s="446"/>
      <c r="H193" s="425"/>
      <c r="I193" s="446"/>
      <c r="J193" s="446"/>
      <c r="K193" s="446"/>
    </row>
    <row r="194" spans="1:11" ht="16.5">
      <c r="A194" s="425"/>
      <c r="B194" s="444"/>
      <c r="C194" s="445"/>
      <c r="D194" s="425"/>
      <c r="E194" s="446"/>
      <c r="F194" s="446"/>
      <c r="G194" s="446"/>
      <c r="H194" s="425"/>
      <c r="I194" s="446"/>
      <c r="J194" s="446"/>
      <c r="K194" s="446"/>
    </row>
    <row r="195" spans="1:11" ht="16.5">
      <c r="A195" s="425"/>
      <c r="B195" s="444"/>
      <c r="C195" s="445"/>
      <c r="D195" s="425"/>
      <c r="E195" s="446"/>
      <c r="F195" s="446"/>
      <c r="G195" s="446"/>
      <c r="H195" s="425"/>
      <c r="I195" s="446"/>
      <c r="J195" s="446"/>
      <c r="K195" s="446"/>
    </row>
    <row r="196" spans="1:11" ht="16.5">
      <c r="A196" s="425"/>
      <c r="B196" s="444"/>
      <c r="C196" s="445"/>
      <c r="D196" s="425"/>
      <c r="E196" s="446"/>
      <c r="F196" s="446"/>
      <c r="G196" s="446"/>
      <c r="H196" s="425"/>
      <c r="I196" s="446"/>
      <c r="J196" s="446"/>
      <c r="K196" s="446"/>
    </row>
    <row r="197" spans="1:11" ht="16.5">
      <c r="A197" s="425"/>
      <c r="B197" s="444"/>
      <c r="C197" s="445"/>
      <c r="D197" s="425"/>
      <c r="E197" s="446"/>
      <c r="F197" s="446"/>
      <c r="G197" s="446"/>
      <c r="H197" s="425"/>
      <c r="I197" s="446"/>
      <c r="J197" s="446"/>
      <c r="K197" s="446"/>
    </row>
    <row r="198" spans="1:11" ht="16.5">
      <c r="A198" s="425"/>
      <c r="B198" s="444"/>
      <c r="C198" s="445"/>
      <c r="D198" s="425"/>
      <c r="E198" s="446"/>
      <c r="F198" s="446"/>
      <c r="G198" s="446"/>
      <c r="H198" s="425"/>
      <c r="I198" s="446"/>
      <c r="J198" s="446"/>
      <c r="K198" s="446"/>
    </row>
    <row r="199" spans="1:11" ht="16.5">
      <c r="A199" s="425"/>
      <c r="B199" s="444"/>
      <c r="C199" s="445"/>
      <c r="D199" s="425"/>
      <c r="E199" s="446"/>
      <c r="F199" s="446"/>
      <c r="G199" s="446"/>
      <c r="H199" s="425"/>
      <c r="I199" s="446"/>
      <c r="J199" s="446"/>
      <c r="K199" s="446"/>
    </row>
    <row r="200" spans="1:11" ht="16.5">
      <c r="A200" s="425"/>
      <c r="B200" s="444"/>
      <c r="C200" s="445"/>
      <c r="D200" s="425"/>
      <c r="E200" s="446"/>
      <c r="F200" s="446"/>
      <c r="G200" s="446"/>
      <c r="H200" s="425"/>
      <c r="I200" s="446"/>
      <c r="J200" s="446"/>
      <c r="K200" s="446"/>
    </row>
    <row r="201" spans="1:11" ht="16.5">
      <c r="A201" s="425"/>
      <c r="B201" s="444"/>
      <c r="C201" s="445"/>
      <c r="D201" s="425"/>
      <c r="E201" s="446"/>
      <c r="F201" s="446"/>
      <c r="G201" s="446"/>
      <c r="H201" s="425"/>
      <c r="I201" s="446"/>
      <c r="J201" s="446"/>
      <c r="K201" s="446"/>
    </row>
    <row r="202" spans="1:11" ht="16.5">
      <c r="A202" s="425"/>
      <c r="B202" s="444"/>
      <c r="C202" s="445"/>
      <c r="D202" s="425"/>
      <c r="E202" s="446"/>
      <c r="F202" s="446"/>
      <c r="G202" s="446"/>
      <c r="H202" s="425"/>
      <c r="I202" s="446"/>
      <c r="J202" s="446"/>
      <c r="K202" s="446"/>
    </row>
    <row r="203" spans="1:11" ht="16.5">
      <c r="A203" s="425"/>
      <c r="B203" s="444"/>
      <c r="C203" s="445"/>
      <c r="D203" s="425"/>
      <c r="E203" s="446"/>
      <c r="F203" s="446"/>
      <c r="G203" s="446"/>
      <c r="H203" s="425"/>
      <c r="I203" s="446"/>
      <c r="J203" s="446"/>
      <c r="K203" s="446"/>
    </row>
    <row r="204" spans="1:11" ht="16.5">
      <c r="A204" s="425"/>
      <c r="B204" s="444"/>
      <c r="C204" s="445"/>
      <c r="D204" s="425"/>
      <c r="E204" s="446"/>
      <c r="F204" s="446"/>
      <c r="G204" s="446"/>
      <c r="H204" s="425"/>
      <c r="I204" s="446"/>
      <c r="J204" s="446"/>
      <c r="K204" s="446"/>
    </row>
    <row r="205" spans="1:11" ht="16.5">
      <c r="A205" s="425"/>
      <c r="B205" s="444"/>
      <c r="C205" s="445"/>
      <c r="D205" s="425"/>
      <c r="E205" s="446"/>
      <c r="F205" s="446"/>
      <c r="G205" s="446"/>
      <c r="H205" s="425"/>
      <c r="I205" s="446"/>
      <c r="J205" s="446"/>
      <c r="K205" s="446"/>
    </row>
    <row r="206" spans="1:11" ht="16.5">
      <c r="A206" s="425"/>
      <c r="B206" s="444"/>
      <c r="C206" s="445"/>
      <c r="D206" s="425"/>
      <c r="E206" s="446"/>
      <c r="F206" s="446"/>
      <c r="G206" s="446"/>
      <c r="H206" s="425"/>
      <c r="I206" s="446"/>
      <c r="J206" s="446"/>
      <c r="K206" s="446"/>
    </row>
    <row r="207" spans="1:11" ht="16.5">
      <c r="A207" s="425"/>
      <c r="B207" s="444"/>
      <c r="C207" s="445"/>
      <c r="D207" s="425"/>
      <c r="E207" s="446"/>
      <c r="F207" s="446"/>
      <c r="G207" s="446"/>
      <c r="H207" s="425"/>
      <c r="I207" s="446"/>
      <c r="J207" s="446"/>
      <c r="K207" s="446"/>
    </row>
    <row r="208" spans="1:11" ht="16.5">
      <c r="A208" s="425"/>
      <c r="B208" s="444"/>
      <c r="C208" s="445"/>
      <c r="D208" s="425"/>
      <c r="E208" s="446"/>
      <c r="F208" s="446"/>
      <c r="G208" s="446"/>
      <c r="H208" s="425"/>
      <c r="I208" s="446"/>
      <c r="J208" s="446"/>
      <c r="K208" s="446"/>
    </row>
    <row r="209" spans="1:11" ht="16.5">
      <c r="A209" s="425"/>
      <c r="B209" s="444"/>
      <c r="C209" s="445"/>
      <c r="D209" s="425"/>
      <c r="E209" s="446"/>
      <c r="F209" s="446"/>
      <c r="G209" s="446"/>
      <c r="H209" s="425"/>
      <c r="I209" s="446"/>
      <c r="J209" s="446"/>
      <c r="K209" s="446"/>
    </row>
    <row r="210" spans="1:11" ht="16.5">
      <c r="A210" s="425"/>
      <c r="B210" s="444"/>
      <c r="C210" s="445"/>
      <c r="D210" s="425"/>
      <c r="E210" s="446"/>
      <c r="F210" s="446"/>
      <c r="G210" s="446"/>
      <c r="H210" s="425"/>
      <c r="I210" s="446"/>
      <c r="J210" s="446"/>
      <c r="K210" s="446"/>
    </row>
    <row r="211" spans="1:11" ht="16.5">
      <c r="A211" s="425"/>
      <c r="B211" s="444"/>
      <c r="C211" s="445"/>
      <c r="D211" s="425"/>
      <c r="E211" s="446"/>
      <c r="F211" s="446"/>
      <c r="G211" s="446"/>
      <c r="H211" s="425"/>
      <c r="I211" s="446"/>
      <c r="J211" s="446"/>
      <c r="K211" s="446"/>
    </row>
    <row r="212" spans="1:11" ht="16.5">
      <c r="A212" s="425"/>
      <c r="B212" s="444"/>
      <c r="C212" s="445"/>
      <c r="D212" s="425"/>
      <c r="E212" s="446"/>
      <c r="F212" s="446"/>
      <c r="G212" s="446"/>
      <c r="H212" s="425"/>
      <c r="I212" s="446"/>
      <c r="J212" s="446"/>
      <c r="K212" s="446"/>
    </row>
    <row r="213" spans="1:11" ht="16.5">
      <c r="A213" s="425"/>
      <c r="B213" s="444"/>
      <c r="C213" s="445"/>
      <c r="D213" s="425"/>
      <c r="E213" s="446"/>
      <c r="F213" s="446"/>
      <c r="G213" s="446"/>
      <c r="H213" s="425"/>
      <c r="I213" s="446"/>
      <c r="J213" s="446"/>
      <c r="K213" s="446"/>
    </row>
    <row r="214" spans="1:11" ht="16.5">
      <c r="A214" s="425"/>
      <c r="B214" s="444"/>
      <c r="C214" s="445"/>
      <c r="D214" s="425"/>
      <c r="E214" s="446"/>
      <c r="F214" s="446"/>
      <c r="G214" s="446"/>
      <c r="H214" s="425"/>
      <c r="I214" s="446"/>
      <c r="J214" s="446"/>
      <c r="K214" s="446"/>
    </row>
    <row r="215" spans="1:11" ht="16.5">
      <c r="A215" s="425"/>
      <c r="B215" s="444"/>
      <c r="C215" s="445"/>
      <c r="D215" s="425"/>
      <c r="E215" s="446"/>
      <c r="F215" s="446"/>
      <c r="G215" s="446"/>
      <c r="H215" s="425"/>
      <c r="I215" s="446"/>
      <c r="J215" s="446"/>
      <c r="K215" s="446"/>
    </row>
    <row r="216" spans="1:11" ht="16.5">
      <c r="A216" s="425"/>
      <c r="B216" s="444"/>
      <c r="C216" s="445"/>
      <c r="D216" s="425"/>
      <c r="E216" s="446"/>
      <c r="F216" s="446"/>
      <c r="G216" s="446"/>
      <c r="H216" s="425"/>
      <c r="I216" s="446"/>
      <c r="J216" s="446"/>
      <c r="K216" s="446"/>
    </row>
    <row r="217" spans="1:11" ht="16.5">
      <c r="A217" s="425"/>
      <c r="B217" s="444"/>
      <c r="C217" s="445"/>
      <c r="D217" s="425"/>
      <c r="E217" s="446"/>
      <c r="F217" s="446"/>
      <c r="G217" s="446"/>
      <c r="H217" s="425"/>
      <c r="I217" s="446"/>
      <c r="J217" s="446"/>
      <c r="K217" s="446"/>
    </row>
    <row r="218" spans="1:11" ht="16.5">
      <c r="A218" s="425"/>
      <c r="B218" s="444"/>
      <c r="C218" s="445"/>
      <c r="D218" s="425"/>
      <c r="E218" s="446"/>
      <c r="F218" s="446"/>
      <c r="G218" s="446"/>
      <c r="H218" s="425"/>
      <c r="I218" s="446"/>
      <c r="J218" s="446"/>
      <c r="K218" s="446"/>
    </row>
    <row r="219" spans="1:11" ht="16.5">
      <c r="A219" s="425"/>
      <c r="B219" s="444"/>
      <c r="C219" s="445"/>
      <c r="D219" s="425"/>
      <c r="E219" s="446"/>
      <c r="F219" s="446"/>
      <c r="G219" s="446"/>
      <c r="H219" s="425"/>
      <c r="I219" s="446"/>
      <c r="J219" s="446"/>
      <c r="K219" s="446"/>
    </row>
    <row r="220" spans="1:11" ht="16.5">
      <c r="A220" s="425"/>
      <c r="B220" s="444"/>
      <c r="C220" s="445"/>
      <c r="D220" s="425"/>
      <c r="E220" s="446"/>
      <c r="F220" s="446"/>
      <c r="G220" s="446"/>
      <c r="H220" s="425"/>
      <c r="I220" s="446"/>
      <c r="J220" s="446"/>
      <c r="K220" s="446"/>
    </row>
    <row r="221" spans="1:11" ht="16.5">
      <c r="A221" s="425"/>
      <c r="B221" s="444"/>
      <c r="C221" s="445"/>
      <c r="D221" s="425"/>
      <c r="E221" s="446"/>
      <c r="F221" s="446"/>
      <c r="G221" s="446"/>
      <c r="H221" s="425"/>
      <c r="I221" s="446"/>
      <c r="J221" s="446"/>
      <c r="K221" s="446"/>
    </row>
    <row r="222" spans="1:11" ht="16.5">
      <c r="A222" s="425"/>
      <c r="B222" s="444"/>
      <c r="C222" s="445"/>
      <c r="D222" s="425"/>
      <c r="E222" s="446"/>
      <c r="F222" s="446"/>
      <c r="G222" s="446"/>
      <c r="H222" s="425"/>
      <c r="I222" s="446"/>
      <c r="J222" s="446"/>
      <c r="K222" s="446"/>
    </row>
    <row r="223" spans="1:11" ht="16.5">
      <c r="A223" s="425"/>
      <c r="B223" s="444"/>
      <c r="C223" s="445"/>
      <c r="D223" s="425"/>
      <c r="E223" s="446"/>
      <c r="F223" s="446"/>
      <c r="G223" s="446"/>
      <c r="H223" s="425"/>
      <c r="I223" s="446"/>
      <c r="J223" s="446"/>
      <c r="K223" s="446"/>
    </row>
    <row r="224" spans="1:11" ht="16.5">
      <c r="A224" s="425"/>
      <c r="B224" s="444"/>
      <c r="C224" s="445"/>
      <c r="D224" s="425"/>
      <c r="E224" s="446"/>
      <c r="F224" s="446"/>
      <c r="G224" s="446"/>
      <c r="H224" s="425"/>
      <c r="I224" s="446"/>
      <c r="J224" s="446"/>
      <c r="K224" s="446"/>
    </row>
    <row r="225" spans="1:11" ht="16.5">
      <c r="A225" s="425"/>
      <c r="B225" s="444"/>
      <c r="C225" s="445"/>
      <c r="D225" s="425"/>
      <c r="E225" s="446"/>
      <c r="F225" s="446"/>
      <c r="G225" s="446"/>
      <c r="H225" s="425"/>
      <c r="I225" s="446"/>
      <c r="J225" s="446"/>
      <c r="K225" s="446"/>
    </row>
    <row r="226" spans="1:11" ht="16.5">
      <c r="A226" s="425"/>
      <c r="B226" s="444"/>
      <c r="C226" s="445"/>
      <c r="D226" s="425"/>
      <c r="E226" s="446"/>
      <c r="F226" s="446"/>
      <c r="G226" s="446"/>
      <c r="H226" s="425"/>
      <c r="I226" s="446"/>
      <c r="J226" s="446"/>
      <c r="K226" s="446"/>
    </row>
    <row r="227" spans="1:11" ht="16.5">
      <c r="A227" s="425"/>
      <c r="B227" s="444"/>
      <c r="C227" s="445"/>
      <c r="D227" s="425"/>
      <c r="E227" s="446"/>
      <c r="F227" s="446"/>
      <c r="G227" s="446"/>
      <c r="H227" s="425"/>
      <c r="I227" s="446"/>
      <c r="J227" s="446"/>
      <c r="K227" s="446"/>
    </row>
    <row r="228" spans="1:11" ht="16.5">
      <c r="A228" s="425"/>
      <c r="B228" s="444"/>
      <c r="C228" s="445"/>
      <c r="D228" s="425"/>
      <c r="E228" s="446"/>
      <c r="F228" s="446"/>
      <c r="G228" s="446"/>
      <c r="H228" s="425"/>
      <c r="I228" s="446"/>
      <c r="J228" s="446"/>
      <c r="K228" s="446"/>
    </row>
    <row r="229" spans="1:11" ht="16.5">
      <c r="A229" s="425"/>
      <c r="B229" s="444"/>
      <c r="C229" s="445"/>
      <c r="D229" s="425"/>
      <c r="E229" s="446"/>
      <c r="F229" s="446"/>
      <c r="G229" s="446"/>
      <c r="H229" s="425"/>
      <c r="I229" s="446"/>
      <c r="J229" s="446"/>
      <c r="K229" s="446"/>
    </row>
    <row r="230" spans="1:11" ht="16.5">
      <c r="A230" s="425"/>
      <c r="B230" s="444"/>
      <c r="C230" s="445"/>
      <c r="D230" s="425"/>
      <c r="E230" s="446"/>
      <c r="F230" s="446"/>
      <c r="G230" s="446"/>
      <c r="H230" s="425"/>
      <c r="I230" s="446"/>
      <c r="J230" s="446"/>
      <c r="K230" s="446"/>
    </row>
    <row r="231" spans="1:11" ht="16.5">
      <c r="A231" s="425"/>
      <c r="B231" s="444"/>
      <c r="C231" s="445"/>
      <c r="D231" s="425"/>
      <c r="E231" s="446"/>
      <c r="F231" s="446"/>
      <c r="G231" s="446"/>
      <c r="H231" s="425"/>
      <c r="I231" s="446"/>
      <c r="J231" s="446"/>
      <c r="K231" s="446"/>
    </row>
    <row r="232" spans="1:11" ht="16.5">
      <c r="A232" s="425"/>
      <c r="B232" s="444"/>
      <c r="C232" s="445"/>
      <c r="D232" s="425"/>
      <c r="E232" s="446"/>
      <c r="F232" s="446"/>
      <c r="G232" s="446"/>
      <c r="H232" s="425"/>
      <c r="I232" s="446"/>
      <c r="J232" s="446"/>
      <c r="K232" s="446"/>
    </row>
    <row r="233" spans="1:11" ht="16.5">
      <c r="A233" s="425"/>
      <c r="B233" s="444"/>
      <c r="C233" s="445"/>
      <c r="D233" s="425"/>
      <c r="E233" s="446"/>
      <c r="F233" s="446"/>
      <c r="G233" s="446"/>
      <c r="H233" s="425"/>
      <c r="I233" s="446"/>
      <c r="J233" s="446"/>
      <c r="K233" s="446"/>
    </row>
    <row r="234" spans="1:11" ht="16.5">
      <c r="A234" s="425"/>
      <c r="B234" s="444"/>
      <c r="C234" s="445"/>
      <c r="D234" s="425"/>
      <c r="E234" s="446"/>
      <c r="F234" s="446"/>
      <c r="G234" s="446"/>
      <c r="H234" s="425"/>
      <c r="I234" s="446"/>
      <c r="J234" s="446"/>
      <c r="K234" s="446"/>
    </row>
    <row r="235" spans="1:11" ht="16.5">
      <c r="A235" s="425"/>
      <c r="B235" s="444"/>
      <c r="C235" s="445"/>
      <c r="D235" s="425"/>
      <c r="E235" s="446"/>
      <c r="F235" s="446"/>
      <c r="G235" s="446"/>
      <c r="H235" s="425"/>
      <c r="I235" s="446"/>
      <c r="J235" s="446"/>
      <c r="K235" s="446"/>
    </row>
    <row r="236" spans="1:11" ht="16.5">
      <c r="A236" s="425"/>
      <c r="B236" s="444"/>
      <c r="C236" s="445"/>
      <c r="D236" s="425"/>
      <c r="E236" s="446"/>
      <c r="F236" s="446"/>
      <c r="G236" s="446"/>
      <c r="H236" s="425"/>
      <c r="I236" s="446"/>
      <c r="J236" s="446"/>
      <c r="K236" s="446"/>
    </row>
    <row r="237" spans="1:11" ht="16.5">
      <c r="A237" s="425"/>
      <c r="B237" s="444"/>
      <c r="C237" s="445"/>
      <c r="D237" s="425"/>
      <c r="E237" s="446"/>
      <c r="F237" s="446"/>
      <c r="G237" s="446"/>
      <c r="H237" s="425"/>
      <c r="I237" s="446"/>
      <c r="J237" s="446"/>
      <c r="K237" s="446"/>
    </row>
    <row r="238" spans="1:11" ht="16.5">
      <c r="A238" s="425"/>
      <c r="B238" s="444"/>
      <c r="C238" s="445"/>
      <c r="D238" s="425"/>
      <c r="E238" s="446"/>
      <c r="F238" s="446"/>
      <c r="G238" s="446"/>
      <c r="H238" s="425"/>
      <c r="I238" s="446"/>
      <c r="J238" s="446"/>
      <c r="K238" s="446"/>
    </row>
    <row r="239" spans="1:11" ht="16.5">
      <c r="A239" s="425"/>
      <c r="B239" s="444"/>
      <c r="C239" s="445"/>
      <c r="D239" s="425"/>
      <c r="E239" s="446"/>
      <c r="F239" s="446"/>
      <c r="G239" s="446"/>
      <c r="H239" s="425"/>
      <c r="I239" s="446"/>
      <c r="J239" s="446"/>
      <c r="K239" s="446"/>
    </row>
    <row r="240" spans="1:11" ht="16.5">
      <c r="A240" s="425"/>
      <c r="B240" s="444"/>
      <c r="C240" s="445"/>
      <c r="D240" s="425"/>
      <c r="E240" s="446"/>
      <c r="F240" s="446"/>
      <c r="G240" s="446"/>
      <c r="H240" s="425"/>
      <c r="I240" s="446"/>
      <c r="J240" s="446"/>
      <c r="K240" s="446"/>
    </row>
    <row r="241" spans="1:11" ht="16.5">
      <c r="A241" s="425"/>
      <c r="B241" s="444"/>
      <c r="C241" s="445"/>
      <c r="D241" s="425"/>
      <c r="E241" s="446"/>
      <c r="F241" s="446"/>
      <c r="G241" s="446"/>
      <c r="H241" s="425"/>
      <c r="I241" s="446"/>
      <c r="J241" s="446"/>
      <c r="K241" s="446"/>
    </row>
    <row r="242" spans="1:11" ht="16.5">
      <c r="A242" s="425"/>
      <c r="B242" s="444"/>
      <c r="C242" s="445"/>
      <c r="D242" s="425"/>
      <c r="E242" s="446"/>
      <c r="F242" s="446"/>
      <c r="G242" s="446"/>
      <c r="H242" s="425"/>
      <c r="I242" s="446"/>
      <c r="J242" s="446"/>
      <c r="K242" s="446"/>
    </row>
    <row r="243" spans="1:11" ht="16.5">
      <c r="A243" s="425"/>
      <c r="B243" s="444"/>
      <c r="C243" s="445"/>
      <c r="D243" s="425"/>
      <c r="E243" s="446"/>
      <c r="F243" s="446"/>
      <c r="G243" s="446"/>
      <c r="H243" s="425"/>
      <c r="I243" s="446"/>
      <c r="J243" s="446"/>
      <c r="K243" s="446"/>
    </row>
    <row r="244" spans="1:11" ht="16.5">
      <c r="A244" s="425"/>
      <c r="B244" s="444"/>
      <c r="C244" s="445"/>
      <c r="D244" s="425"/>
      <c r="E244" s="446"/>
      <c r="F244" s="446"/>
      <c r="G244" s="446"/>
      <c r="H244" s="425"/>
      <c r="I244" s="446"/>
      <c r="J244" s="446"/>
      <c r="K244" s="446"/>
    </row>
    <row r="245" spans="1:11" ht="16.5">
      <c r="A245" s="425"/>
      <c r="B245" s="444"/>
      <c r="C245" s="445"/>
      <c r="D245" s="425"/>
      <c r="E245" s="446"/>
      <c r="F245" s="446"/>
      <c r="G245" s="446"/>
      <c r="H245" s="425"/>
      <c r="I245" s="446"/>
      <c r="J245" s="446"/>
      <c r="K245" s="446"/>
    </row>
    <row r="246" spans="1:11" ht="16.5">
      <c r="A246" s="425"/>
      <c r="B246" s="444"/>
      <c r="C246" s="445"/>
      <c r="D246" s="425"/>
      <c r="E246" s="446"/>
      <c r="F246" s="446"/>
      <c r="G246" s="446"/>
      <c r="H246" s="425"/>
      <c r="I246" s="446"/>
      <c r="J246" s="446"/>
      <c r="K246" s="446"/>
    </row>
    <row r="247" spans="1:11" ht="16.5">
      <c r="A247" s="425"/>
      <c r="B247" s="444"/>
      <c r="C247" s="445"/>
      <c r="D247" s="425"/>
      <c r="E247" s="446"/>
      <c r="F247" s="446"/>
      <c r="G247" s="446"/>
      <c r="H247" s="425"/>
      <c r="I247" s="446"/>
      <c r="J247" s="446"/>
      <c r="K247" s="446"/>
    </row>
    <row r="248" spans="1:11" ht="16.5">
      <c r="A248" s="425"/>
      <c r="B248" s="444"/>
      <c r="C248" s="445"/>
      <c r="D248" s="425"/>
      <c r="E248" s="446"/>
      <c r="F248" s="446"/>
      <c r="G248" s="446"/>
      <c r="H248" s="425"/>
      <c r="I248" s="446"/>
      <c r="J248" s="446"/>
      <c r="K248" s="446"/>
    </row>
    <row r="249" spans="1:11" ht="16.5">
      <c r="A249" s="425"/>
      <c r="B249" s="444"/>
      <c r="C249" s="445"/>
      <c r="D249" s="425"/>
      <c r="E249" s="446"/>
      <c r="F249" s="446"/>
      <c r="G249" s="446"/>
      <c r="H249" s="425"/>
      <c r="I249" s="446"/>
      <c r="J249" s="446"/>
      <c r="K249" s="446"/>
    </row>
    <row r="250" spans="1:11" ht="16.5">
      <c r="A250" s="425"/>
      <c r="B250" s="444"/>
      <c r="C250" s="445"/>
      <c r="D250" s="425"/>
      <c r="E250" s="446"/>
      <c r="F250" s="446"/>
      <c r="G250" s="446"/>
      <c r="H250" s="425"/>
      <c r="I250" s="446"/>
      <c r="J250" s="446"/>
      <c r="K250" s="446"/>
    </row>
  </sheetData>
  <sheetProtection/>
  <mergeCells count="8">
    <mergeCell ref="B34:F34"/>
    <mergeCell ref="B33:F33"/>
    <mergeCell ref="G33:K33"/>
    <mergeCell ref="J1:K1"/>
    <mergeCell ref="A3:K3"/>
    <mergeCell ref="J5:K5"/>
    <mergeCell ref="A4:K4"/>
    <mergeCell ref="B2:K2"/>
  </mergeCells>
  <printOptions horizontalCentered="1"/>
  <pageMargins left="0.6692913385826772" right="0.5511811023622047" top="0.984251968503937" bottom="1.220472440944882" header="0.5118110236220472" footer="0.7480314960629921"/>
  <pageSetup fitToHeight="0" fitToWidth="1" horizontalDpi="600" verticalDpi="600" orientation="landscape" paperSize="9" scale="76" r:id="rId1"/>
  <headerFooter alignWithMargins="0">
    <oddFooter>&amp;R&amp;"Times New Roman,Regular"&amp;12&amp;P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12" customWidth="1"/>
    <col min="2" max="2" width="5.421875" style="212" customWidth="1"/>
    <col min="3" max="3" width="41.421875" style="211" customWidth="1"/>
    <col min="4" max="9" width="8.8515625" style="211" hidden="1" customWidth="1"/>
    <col min="10" max="15" width="14.421875" style="211" customWidth="1"/>
    <col min="16" max="18" width="9.140625" style="211" customWidth="1"/>
    <col min="19" max="19" width="11.57421875" style="211" bestFit="1" customWidth="1"/>
    <col min="20" max="16384" width="9.140625" style="211" customWidth="1"/>
  </cols>
  <sheetData>
    <row r="1" spans="1:15" ht="23.25" customHeight="1">
      <c r="A1" s="686" t="s">
        <v>293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pans="1:15" ht="49.5" customHeight="1">
      <c r="A2" s="687" t="s">
        <v>297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15" ht="15" customHeight="1">
      <c r="A3" s="688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</row>
    <row r="4" spans="3:15" ht="21" customHeight="1"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689" t="s">
        <v>300</v>
      </c>
      <c r="N4" s="689"/>
      <c r="O4" s="689"/>
    </row>
    <row r="5" spans="1:15" s="217" customFormat="1" ht="38.25" customHeight="1">
      <c r="A5" s="215" t="s">
        <v>0</v>
      </c>
      <c r="B5" s="673" t="s">
        <v>290</v>
      </c>
      <c r="C5" s="674"/>
      <c r="D5" s="215">
        <v>2000</v>
      </c>
      <c r="E5" s="215">
        <v>2001</v>
      </c>
      <c r="F5" s="215">
        <v>2002</v>
      </c>
      <c r="G5" s="215">
        <v>2003</v>
      </c>
      <c r="H5" s="215">
        <v>2004</v>
      </c>
      <c r="I5" s="215">
        <v>2005</v>
      </c>
      <c r="J5" s="215" t="s">
        <v>289</v>
      </c>
      <c r="K5" s="215">
        <v>2011</v>
      </c>
      <c r="L5" s="216">
        <v>2012</v>
      </c>
      <c r="M5" s="215">
        <v>2013</v>
      </c>
      <c r="N5" s="216">
        <v>2014</v>
      </c>
      <c r="O5" s="215">
        <v>2015</v>
      </c>
    </row>
    <row r="6" spans="1:15" s="217" customFormat="1" ht="27" customHeight="1">
      <c r="A6" s="218"/>
      <c r="B6" s="675" t="s">
        <v>227</v>
      </c>
      <c r="C6" s="676"/>
      <c r="D6" s="219"/>
      <c r="E6" s="219"/>
      <c r="F6" s="219"/>
      <c r="G6" s="219"/>
      <c r="H6" s="219"/>
      <c r="I6" s="219"/>
      <c r="J6" s="348" t="e">
        <f>+K6+L6+M6+N6+O6</f>
        <v>#REF!</v>
      </c>
      <c r="K6" s="220">
        <f>+K8+K10+K23</f>
        <v>0</v>
      </c>
      <c r="L6" s="220" t="e">
        <f>+L8+L10+L23</f>
        <v>#REF!</v>
      </c>
      <c r="M6" s="220" t="e">
        <f>+M8+M10+M23</f>
        <v>#REF!</v>
      </c>
      <c r="N6" s="220" t="e">
        <f>+N8+N10+N23</f>
        <v>#REF!</v>
      </c>
      <c r="O6" s="220" t="e">
        <f>+O8+O10+O23</f>
        <v>#REF!</v>
      </c>
    </row>
    <row r="7" spans="1:22" ht="30" customHeight="1" hidden="1">
      <c r="A7" s="221"/>
      <c r="B7" s="682"/>
      <c r="C7" s="683"/>
      <c r="D7" s="349"/>
      <c r="E7" s="350"/>
      <c r="F7" s="350"/>
      <c r="G7" s="350"/>
      <c r="H7" s="350"/>
      <c r="I7" s="350"/>
      <c r="J7" s="351" t="e">
        <f aca="true" t="shared" si="0" ref="J7:O7">+J9+J14+J16+J18+J20+J22+J27+J29+J31+J33+J35+J37+J39+J41+J43+J45+J47+J49+J51</f>
        <v>#REF!</v>
      </c>
      <c r="K7" s="351" t="e">
        <f t="shared" si="0"/>
        <v>#DIV/0!</v>
      </c>
      <c r="L7" s="351" t="e">
        <f t="shared" si="0"/>
        <v>#REF!</v>
      </c>
      <c r="M7" s="352" t="e">
        <f t="shared" si="0"/>
        <v>#REF!</v>
      </c>
      <c r="N7" s="351" t="e">
        <f t="shared" si="0"/>
        <v>#REF!</v>
      </c>
      <c r="O7" s="351" t="e">
        <f t="shared" si="0"/>
        <v>#REF!</v>
      </c>
      <c r="P7" s="222"/>
      <c r="Q7" s="223"/>
      <c r="S7" s="224"/>
      <c r="T7" s="223"/>
      <c r="V7" s="224"/>
    </row>
    <row r="8" spans="1:22" ht="18" customHeight="1">
      <c r="A8" s="221">
        <v>1</v>
      </c>
      <c r="B8" s="684" t="s">
        <v>228</v>
      </c>
      <c r="C8" s="685"/>
      <c r="D8" s="353" t="e">
        <f>+#REF!+#REF!</f>
        <v>#REF!</v>
      </c>
      <c r="E8" s="354" t="e">
        <f>+#REF!+#REF!</f>
        <v>#REF!</v>
      </c>
      <c r="F8" s="354" t="e">
        <f>+#REF!+#REF!</f>
        <v>#REF!</v>
      </c>
      <c r="G8" s="354" t="e">
        <f>+#REF!+#REF!</f>
        <v>#REF!</v>
      </c>
      <c r="H8" s="354" t="e">
        <f>+#REF!+#REF!</f>
        <v>#REF!</v>
      </c>
      <c r="I8" s="354" t="e">
        <f>+#REF!+#REF!</f>
        <v>#REF!</v>
      </c>
      <c r="J8" s="355" t="e">
        <f>+K8+L8+M8+N8+O8</f>
        <v>#REF!</v>
      </c>
      <c r="K8" s="355">
        <f>+K$54*K9/100</f>
        <v>0</v>
      </c>
      <c r="L8" s="355" t="e">
        <f>+L$54*L9/100</f>
        <v>#REF!</v>
      </c>
      <c r="M8" s="356" t="e">
        <f>+M$54*M9/100</f>
        <v>#REF!</v>
      </c>
      <c r="N8" s="355" t="e">
        <f>+N$54*N9/100</f>
        <v>#REF!</v>
      </c>
      <c r="O8" s="355" t="e">
        <f>+O$54*O9/100</f>
        <v>#REF!</v>
      </c>
      <c r="P8" s="224"/>
      <c r="Q8" s="223"/>
      <c r="S8" s="224"/>
      <c r="T8" s="223"/>
      <c r="V8" s="224"/>
    </row>
    <row r="9" spans="1:22" s="228" customFormat="1" ht="18" customHeight="1">
      <c r="A9" s="225"/>
      <c r="B9" s="679" t="s">
        <v>229</v>
      </c>
      <c r="C9" s="672"/>
      <c r="D9" s="357"/>
      <c r="E9" s="358"/>
      <c r="F9" s="358"/>
      <c r="G9" s="358"/>
      <c r="H9" s="358"/>
      <c r="I9" s="358"/>
      <c r="J9" s="359">
        <v>6.2</v>
      </c>
      <c r="K9" s="359">
        <v>6.2</v>
      </c>
      <c r="L9" s="359">
        <v>6.2</v>
      </c>
      <c r="M9" s="360">
        <v>6.2</v>
      </c>
      <c r="N9" s="359">
        <v>6.2</v>
      </c>
      <c r="O9" s="359">
        <v>6.2</v>
      </c>
      <c r="P9" s="226"/>
      <c r="Q9" s="227"/>
      <c r="S9" s="226"/>
      <c r="T9" s="227"/>
      <c r="V9" s="226"/>
    </row>
    <row r="10" spans="1:22" ht="18" customHeight="1">
      <c r="A10" s="221">
        <v>2</v>
      </c>
      <c r="B10" s="684" t="s">
        <v>230</v>
      </c>
      <c r="C10" s="685"/>
      <c r="D10" s="353"/>
      <c r="E10" s="354"/>
      <c r="F10" s="354"/>
      <c r="G10" s="354"/>
      <c r="H10" s="354"/>
      <c r="I10" s="354"/>
      <c r="J10" s="355" t="e">
        <f>+J13+J15+J17+J19+J21</f>
        <v>#REF!</v>
      </c>
      <c r="K10" s="355">
        <f aca="true" t="shared" si="1" ref="K10:O11">+K13+K15+K17+K19+K21</f>
        <v>0</v>
      </c>
      <c r="L10" s="355" t="e">
        <f t="shared" si="1"/>
        <v>#REF!</v>
      </c>
      <c r="M10" s="356" t="e">
        <f t="shared" si="1"/>
        <v>#REF!</v>
      </c>
      <c r="N10" s="355" t="e">
        <f t="shared" si="1"/>
        <v>#REF!</v>
      </c>
      <c r="O10" s="355" t="e">
        <f t="shared" si="1"/>
        <v>#REF!</v>
      </c>
      <c r="P10" s="224"/>
      <c r="Q10" s="223"/>
      <c r="S10" s="224"/>
      <c r="T10" s="223"/>
      <c r="V10" s="224"/>
    </row>
    <row r="11" spans="1:15" s="228" customFormat="1" ht="18" customHeight="1">
      <c r="A11" s="225"/>
      <c r="B11" s="671" t="s">
        <v>229</v>
      </c>
      <c r="C11" s="672"/>
      <c r="D11" s="358"/>
      <c r="E11" s="358"/>
      <c r="F11" s="358"/>
      <c r="G11" s="358"/>
      <c r="H11" s="358"/>
      <c r="I11" s="358"/>
      <c r="J11" s="359" t="e">
        <f>+J14+J16+J18+J20+J22</f>
        <v>#REF!</v>
      </c>
      <c r="K11" s="359">
        <f t="shared" si="1"/>
        <v>41.8</v>
      </c>
      <c r="L11" s="359">
        <f t="shared" si="1"/>
        <v>42.5</v>
      </c>
      <c r="M11" s="359">
        <f t="shared" si="1"/>
        <v>43.3</v>
      </c>
      <c r="N11" s="359">
        <f t="shared" si="1"/>
        <v>44.00000000000001</v>
      </c>
      <c r="O11" s="359">
        <f t="shared" si="1"/>
        <v>44.800000000000004</v>
      </c>
    </row>
    <row r="12" spans="1:15" s="228" customFormat="1" ht="18" customHeight="1">
      <c r="A12" s="225"/>
      <c r="B12" s="671" t="s">
        <v>226</v>
      </c>
      <c r="C12" s="672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9"/>
      <c r="O12" s="359"/>
    </row>
    <row r="13" spans="1:15" ht="27" customHeight="1">
      <c r="A13" s="229"/>
      <c r="B13" s="230"/>
      <c r="C13" s="231" t="s">
        <v>232</v>
      </c>
      <c r="D13" s="232">
        <v>9588</v>
      </c>
      <c r="E13" s="232">
        <v>8141.1</v>
      </c>
      <c r="F13" s="232">
        <v>7964</v>
      </c>
      <c r="G13" s="232">
        <v>11342</v>
      </c>
      <c r="H13" s="232">
        <v>22477</v>
      </c>
      <c r="I13" s="232">
        <v>26862</v>
      </c>
      <c r="J13" s="242" t="e">
        <f>+K13+L13+M13+N13+O13</f>
        <v>#REF!</v>
      </c>
      <c r="K13" s="242">
        <f>+K$54*K14/100</f>
        <v>0</v>
      </c>
      <c r="L13" s="242" t="e">
        <f>+L$54*L14/100</f>
        <v>#REF!</v>
      </c>
      <c r="M13" s="242" t="e">
        <f>+M$54*M14/100</f>
        <v>#REF!</v>
      </c>
      <c r="N13" s="242" t="e">
        <f>+N$54*N14/100</f>
        <v>#REF!</v>
      </c>
      <c r="O13" s="242" t="e">
        <f>+O$54*O14/100</f>
        <v>#REF!</v>
      </c>
    </row>
    <row r="14" spans="1:15" s="228" customFormat="1" ht="26.25" customHeight="1">
      <c r="A14" s="233"/>
      <c r="B14" s="234"/>
      <c r="C14" s="235" t="s">
        <v>229</v>
      </c>
      <c r="D14" s="361"/>
      <c r="E14" s="361"/>
      <c r="F14" s="361"/>
      <c r="G14" s="361"/>
      <c r="H14" s="361"/>
      <c r="I14" s="361"/>
      <c r="J14" s="362" t="e">
        <f>100*J13/J$54</f>
        <v>#REF!</v>
      </c>
      <c r="K14" s="362">
        <v>8.2</v>
      </c>
      <c r="L14" s="362">
        <v>7.8</v>
      </c>
      <c r="M14" s="362">
        <v>7.4</v>
      </c>
      <c r="N14" s="362">
        <v>7</v>
      </c>
      <c r="O14" s="362">
        <v>6.6</v>
      </c>
    </row>
    <row r="15" spans="1:19" ht="25.5" customHeight="1">
      <c r="A15" s="229"/>
      <c r="B15" s="230"/>
      <c r="C15" s="231" t="s">
        <v>233</v>
      </c>
      <c r="D15" s="232">
        <v>29172</v>
      </c>
      <c r="E15" s="232">
        <v>38140.5</v>
      </c>
      <c r="F15" s="232">
        <v>45337</v>
      </c>
      <c r="G15" s="232">
        <v>51060</v>
      </c>
      <c r="H15" s="232">
        <v>58715</v>
      </c>
      <c r="I15" s="232">
        <v>68297</v>
      </c>
      <c r="J15" s="242" t="e">
        <f>+K15+L15+M15+N15+O15</f>
        <v>#REF!</v>
      </c>
      <c r="K15" s="242">
        <f>+K$54*K16/100</f>
        <v>0</v>
      </c>
      <c r="L15" s="242" t="e">
        <f>+L$54*L16/100</f>
        <v>#REF!</v>
      </c>
      <c r="M15" s="242" t="e">
        <f>+M$54*M16/100</f>
        <v>#REF!</v>
      </c>
      <c r="N15" s="242" t="e">
        <f>+N$54*N16/100</f>
        <v>#REF!</v>
      </c>
      <c r="O15" s="242" t="e">
        <f>+O$54*O16/100</f>
        <v>#REF!</v>
      </c>
      <c r="R15" s="211">
        <v>43550</v>
      </c>
      <c r="S15" s="236" t="e">
        <f>+L17+L19</f>
        <v>#REF!</v>
      </c>
    </row>
    <row r="16" spans="1:15" s="228" customFormat="1" ht="24" customHeight="1">
      <c r="A16" s="233"/>
      <c r="B16" s="234"/>
      <c r="C16" s="235" t="s">
        <v>229</v>
      </c>
      <c r="D16" s="361"/>
      <c r="E16" s="361"/>
      <c r="F16" s="361"/>
      <c r="G16" s="361"/>
      <c r="H16" s="361"/>
      <c r="I16" s="361"/>
      <c r="J16" s="362" t="e">
        <f>100*J15/J$54</f>
        <v>#REF!</v>
      </c>
      <c r="K16" s="362">
        <v>17.5</v>
      </c>
      <c r="L16" s="362">
        <v>18</v>
      </c>
      <c r="M16" s="362">
        <v>18.5</v>
      </c>
      <c r="N16" s="362">
        <v>19</v>
      </c>
      <c r="O16" s="362">
        <v>19.5</v>
      </c>
    </row>
    <row r="17" spans="1:19" ht="39" customHeight="1">
      <c r="A17" s="229"/>
      <c r="B17" s="230"/>
      <c r="C17" s="231" t="s">
        <v>234</v>
      </c>
      <c r="D17" s="232">
        <v>16983</v>
      </c>
      <c r="E17" s="232">
        <v>16921.6</v>
      </c>
      <c r="F17" s="232">
        <v>20943</v>
      </c>
      <c r="G17" s="232">
        <v>24884</v>
      </c>
      <c r="H17" s="232">
        <v>31983</v>
      </c>
      <c r="I17" s="232">
        <v>37743</v>
      </c>
      <c r="J17" s="242" t="e">
        <f>+K17+L17+M17+N17+O17</f>
        <v>#REF!</v>
      </c>
      <c r="K17" s="242">
        <f>+K$54*K18/100</f>
        <v>0</v>
      </c>
      <c r="L17" s="242" t="e">
        <f>+L$54*L18/100</f>
        <v>#REF!</v>
      </c>
      <c r="M17" s="242" t="e">
        <f>+M$54*M18/100</f>
        <v>#REF!</v>
      </c>
      <c r="N17" s="242" t="e">
        <f>+N$54*N18/100</f>
        <v>#REF!</v>
      </c>
      <c r="O17" s="242" t="e">
        <f>+O$54*O18/100</f>
        <v>#REF!</v>
      </c>
      <c r="S17" s="211" t="e">
        <f>+L17/S15</f>
        <v>#REF!</v>
      </c>
    </row>
    <row r="18" spans="1:15" s="228" customFormat="1" ht="22.5" customHeight="1">
      <c r="A18" s="233"/>
      <c r="B18" s="234"/>
      <c r="C18" s="235" t="s">
        <v>229</v>
      </c>
      <c r="D18" s="361"/>
      <c r="E18" s="361"/>
      <c r="F18" s="361"/>
      <c r="G18" s="361"/>
      <c r="H18" s="361"/>
      <c r="I18" s="361"/>
      <c r="J18" s="362" t="e">
        <f>100*J17/J$54</f>
        <v>#REF!</v>
      </c>
      <c r="K18" s="362">
        <v>9.5</v>
      </c>
      <c r="L18" s="362">
        <v>9.7</v>
      </c>
      <c r="M18" s="362">
        <v>10</v>
      </c>
      <c r="N18" s="362">
        <v>10.2</v>
      </c>
      <c r="O18" s="362">
        <v>10.5</v>
      </c>
    </row>
    <row r="19" spans="1:19" ht="36.75" customHeight="1">
      <c r="A19" s="229"/>
      <c r="B19" s="230"/>
      <c r="C19" s="231" t="s">
        <v>235</v>
      </c>
      <c r="D19" s="232"/>
      <c r="E19" s="232"/>
      <c r="F19" s="232"/>
      <c r="G19" s="232"/>
      <c r="H19" s="232"/>
      <c r="I19" s="232"/>
      <c r="J19" s="242" t="e">
        <f>+K19+L19+M19+N19+O19</f>
        <v>#REF!</v>
      </c>
      <c r="K19" s="242">
        <f>+K$54*K20/100</f>
        <v>0</v>
      </c>
      <c r="L19" s="242" t="e">
        <f>+L$54*L20/100</f>
        <v>#REF!</v>
      </c>
      <c r="M19" s="242" t="e">
        <f>+M$54*M20/100</f>
        <v>#REF!</v>
      </c>
      <c r="N19" s="242" t="e">
        <f>+N$54*N20/100</f>
        <v>#REF!</v>
      </c>
      <c r="O19" s="242" t="e">
        <f>+O$54*O20/100</f>
        <v>#REF!</v>
      </c>
      <c r="S19" s="211" t="e">
        <f>+L19/S15</f>
        <v>#REF!</v>
      </c>
    </row>
    <row r="20" spans="1:15" s="228" customFormat="1" ht="18" customHeight="1">
      <c r="A20" s="233"/>
      <c r="B20" s="234"/>
      <c r="C20" s="235" t="s">
        <v>229</v>
      </c>
      <c r="D20" s="361"/>
      <c r="E20" s="361"/>
      <c r="F20" s="361"/>
      <c r="G20" s="361"/>
      <c r="H20" s="361"/>
      <c r="I20" s="361"/>
      <c r="J20" s="362" t="e">
        <f>100*J19/J$54</f>
        <v>#REF!</v>
      </c>
      <c r="K20" s="362">
        <v>2.8</v>
      </c>
      <c r="L20" s="362">
        <v>2.9</v>
      </c>
      <c r="M20" s="362">
        <v>3</v>
      </c>
      <c r="N20" s="362">
        <v>3.1</v>
      </c>
      <c r="O20" s="362">
        <v>3.2</v>
      </c>
    </row>
    <row r="21" spans="1:15" ht="24.75" customHeight="1">
      <c r="A21" s="229"/>
      <c r="B21" s="230"/>
      <c r="C21" s="231" t="s">
        <v>236</v>
      </c>
      <c r="D21" s="232">
        <v>3563</v>
      </c>
      <c r="E21" s="232">
        <v>9045.8</v>
      </c>
      <c r="F21" s="232">
        <v>10490</v>
      </c>
      <c r="G21" s="232">
        <v>11508</v>
      </c>
      <c r="H21" s="232">
        <v>11197</v>
      </c>
      <c r="I21" s="232">
        <v>13202</v>
      </c>
      <c r="J21" s="242" t="e">
        <f>+K21+L21+M21+N21+O21</f>
        <v>#REF!</v>
      </c>
      <c r="K21" s="242">
        <f>+K$54*K22/100</f>
        <v>0</v>
      </c>
      <c r="L21" s="242" t="e">
        <f>+L$54*L22/100</f>
        <v>#REF!</v>
      </c>
      <c r="M21" s="242" t="e">
        <f>+M$54*M22/100</f>
        <v>#REF!</v>
      </c>
      <c r="N21" s="242" t="e">
        <f>+N$54*N22/100</f>
        <v>#REF!</v>
      </c>
      <c r="O21" s="242" t="e">
        <f>+O$54*O22/100</f>
        <v>#REF!</v>
      </c>
    </row>
    <row r="22" spans="1:22" s="228" customFormat="1" ht="21" customHeight="1">
      <c r="A22" s="225"/>
      <c r="B22" s="237"/>
      <c r="C22" s="235" t="s">
        <v>229</v>
      </c>
      <c r="D22" s="357"/>
      <c r="E22" s="358"/>
      <c r="F22" s="358"/>
      <c r="G22" s="358"/>
      <c r="H22" s="358"/>
      <c r="I22" s="358"/>
      <c r="J22" s="363" t="e">
        <f>100*J21/J$54</f>
        <v>#REF!</v>
      </c>
      <c r="K22" s="359">
        <v>3.8</v>
      </c>
      <c r="L22" s="359">
        <v>4.1</v>
      </c>
      <c r="M22" s="360">
        <v>4.4</v>
      </c>
      <c r="N22" s="359">
        <v>4.7</v>
      </c>
      <c r="O22" s="359">
        <v>5</v>
      </c>
      <c r="P22" s="226"/>
      <c r="Q22" s="227"/>
      <c r="S22" s="226"/>
      <c r="T22" s="227"/>
      <c r="V22" s="226"/>
    </row>
    <row r="23" spans="1:20" s="228" customFormat="1" ht="23.25" customHeight="1">
      <c r="A23" s="229">
        <v>3</v>
      </c>
      <c r="B23" s="677" t="s">
        <v>155</v>
      </c>
      <c r="C23" s="678"/>
      <c r="D23" s="357"/>
      <c r="E23" s="358"/>
      <c r="F23" s="358"/>
      <c r="G23" s="358"/>
      <c r="H23" s="358"/>
      <c r="I23" s="358"/>
      <c r="J23" s="364" t="e">
        <f aca="true" t="shared" si="2" ref="J23:O24">+J26+J28+J30+J32+J34+J36+J38+J40+J44+J46+J50</f>
        <v>#REF!</v>
      </c>
      <c r="K23" s="355">
        <f t="shared" si="2"/>
        <v>0</v>
      </c>
      <c r="L23" s="355" t="e">
        <f t="shared" si="2"/>
        <v>#REF!</v>
      </c>
      <c r="M23" s="356" t="e">
        <f t="shared" si="2"/>
        <v>#REF!</v>
      </c>
      <c r="N23" s="355" t="e">
        <f t="shared" si="2"/>
        <v>#REF!</v>
      </c>
      <c r="O23" s="355" t="e">
        <f t="shared" si="2"/>
        <v>#REF!</v>
      </c>
      <c r="P23" s="226"/>
      <c r="Q23" s="227"/>
      <c r="S23" s="226"/>
      <c r="T23" s="227"/>
    </row>
    <row r="24" spans="1:22" s="228" customFormat="1" ht="18" customHeight="1">
      <c r="A24" s="233"/>
      <c r="B24" s="679" t="s">
        <v>229</v>
      </c>
      <c r="C24" s="672"/>
      <c r="D24" s="357"/>
      <c r="E24" s="358"/>
      <c r="F24" s="358"/>
      <c r="G24" s="358"/>
      <c r="H24" s="358"/>
      <c r="I24" s="358"/>
      <c r="J24" s="363" t="e">
        <f t="shared" si="2"/>
        <v>#REF!</v>
      </c>
      <c r="K24" s="359" t="e">
        <f t="shared" si="2"/>
        <v>#DIV/0!</v>
      </c>
      <c r="L24" s="359" t="e">
        <f t="shared" si="2"/>
        <v>#REF!</v>
      </c>
      <c r="M24" s="360" t="e">
        <f t="shared" si="2"/>
        <v>#REF!</v>
      </c>
      <c r="N24" s="359" t="e">
        <f t="shared" si="2"/>
        <v>#REF!</v>
      </c>
      <c r="O24" s="359" t="e">
        <f t="shared" si="2"/>
        <v>#REF!</v>
      </c>
      <c r="P24" s="226"/>
      <c r="Q24" s="227"/>
      <c r="S24" s="226"/>
      <c r="T24" s="227"/>
      <c r="V24" s="226"/>
    </row>
    <row r="25" spans="1:20" s="228" customFormat="1" ht="18" customHeight="1">
      <c r="A25" s="233"/>
      <c r="B25" s="680" t="s">
        <v>231</v>
      </c>
      <c r="C25" s="681"/>
      <c r="D25" s="358"/>
      <c r="E25" s="358"/>
      <c r="F25" s="358"/>
      <c r="G25" s="358"/>
      <c r="H25" s="358"/>
      <c r="I25" s="358"/>
      <c r="J25" s="359"/>
      <c r="K25" s="359"/>
      <c r="L25" s="359"/>
      <c r="M25" s="360"/>
      <c r="N25" s="359"/>
      <c r="O25" s="359"/>
      <c r="P25" s="226"/>
      <c r="Q25" s="227"/>
      <c r="S25" s="226"/>
      <c r="T25" s="227"/>
    </row>
    <row r="26" spans="1:22" ht="36" customHeight="1">
      <c r="A26" s="229"/>
      <c r="B26" s="238"/>
      <c r="C26" s="231" t="s">
        <v>237</v>
      </c>
      <c r="D26" s="239">
        <v>3035</v>
      </c>
      <c r="E26" s="232">
        <v>7953</v>
      </c>
      <c r="F26" s="232">
        <v>11962</v>
      </c>
      <c r="G26" s="232">
        <v>14763</v>
      </c>
      <c r="H26" s="232">
        <v>15659</v>
      </c>
      <c r="I26" s="232">
        <v>18359</v>
      </c>
      <c r="J26" s="242" t="e">
        <f>+K26+L26+M26+N26+O26</f>
        <v>#REF!</v>
      </c>
      <c r="K26" s="242">
        <f>+K$54*K27/100</f>
        <v>0</v>
      </c>
      <c r="L26" s="242" t="e">
        <f>+L$54*L27/100</f>
        <v>#REF!</v>
      </c>
      <c r="M26" s="365" t="e">
        <f>+M$54*M27/100</f>
        <v>#REF!</v>
      </c>
      <c r="N26" s="242" t="e">
        <f>+N$54*N27/100</f>
        <v>#REF!</v>
      </c>
      <c r="O26" s="242" t="e">
        <f>+O$54*O27/100</f>
        <v>#REF!</v>
      </c>
      <c r="P26" s="224"/>
      <c r="Q26" s="223"/>
      <c r="R26" s="211">
        <v>58410</v>
      </c>
      <c r="S26" s="240" t="e">
        <f>+L28+L32</f>
        <v>#REF!</v>
      </c>
      <c r="T26" s="223"/>
      <c r="V26" s="224"/>
    </row>
    <row r="27" spans="1:15" s="228" customFormat="1" ht="18" customHeight="1">
      <c r="A27" s="233"/>
      <c r="B27" s="234"/>
      <c r="C27" s="235" t="s">
        <v>229</v>
      </c>
      <c r="D27" s="361"/>
      <c r="E27" s="361"/>
      <c r="F27" s="361"/>
      <c r="G27" s="361"/>
      <c r="H27" s="361"/>
      <c r="I27" s="361"/>
      <c r="J27" s="362" t="e">
        <f>100*J26/J$54</f>
        <v>#REF!</v>
      </c>
      <c r="K27" s="362">
        <v>4.2</v>
      </c>
      <c r="L27" s="362">
        <v>4.2</v>
      </c>
      <c r="M27" s="362">
        <v>4.2</v>
      </c>
      <c r="N27" s="362">
        <v>4.2</v>
      </c>
      <c r="O27" s="362">
        <v>4.2</v>
      </c>
    </row>
    <row r="28" spans="1:19" ht="18" customHeight="1">
      <c r="A28" s="229"/>
      <c r="B28" s="230"/>
      <c r="C28" s="231" t="s">
        <v>238</v>
      </c>
      <c r="D28" s="232">
        <v>19913</v>
      </c>
      <c r="E28" s="232">
        <v>26999.1</v>
      </c>
      <c r="F28" s="232">
        <v>32398</v>
      </c>
      <c r="G28" s="232">
        <v>38226</v>
      </c>
      <c r="H28" s="232">
        <v>39381</v>
      </c>
      <c r="I28" s="232">
        <v>48252</v>
      </c>
      <c r="J28" s="242" t="e">
        <f>+K28+L28+M28+N28+O28</f>
        <v>#REF!</v>
      </c>
      <c r="K28" s="242">
        <f>+K$54*K29/100</f>
        <v>0</v>
      </c>
      <c r="L28" s="242" t="e">
        <f>+L$54*L29/100</f>
        <v>#REF!</v>
      </c>
      <c r="M28" s="242" t="e">
        <f>+M$54*M29/100</f>
        <v>#REF!</v>
      </c>
      <c r="N28" s="242" t="e">
        <f>+N$54*N29/100</f>
        <v>#REF!</v>
      </c>
      <c r="O28" s="242" t="e">
        <f>+O$54*O29/100</f>
        <v>#REF!</v>
      </c>
      <c r="S28" s="211" t="e">
        <f>+L28/S26</f>
        <v>#REF!</v>
      </c>
    </row>
    <row r="29" spans="1:15" s="228" customFormat="1" ht="18" customHeight="1">
      <c r="A29" s="233"/>
      <c r="B29" s="234"/>
      <c r="C29" s="235" t="s">
        <v>229</v>
      </c>
      <c r="D29" s="361"/>
      <c r="E29" s="361"/>
      <c r="F29" s="361"/>
      <c r="G29" s="361"/>
      <c r="H29" s="361"/>
      <c r="I29" s="361"/>
      <c r="J29" s="362" t="e">
        <f>100*J28/J$54</f>
        <v>#REF!</v>
      </c>
      <c r="K29" s="362">
        <v>12.3</v>
      </c>
      <c r="L29" s="362">
        <v>12.6</v>
      </c>
      <c r="M29" s="362">
        <v>12.9</v>
      </c>
      <c r="N29" s="362">
        <v>13.2</v>
      </c>
      <c r="O29" s="362">
        <v>13.5</v>
      </c>
    </row>
    <row r="30" spans="1:19" ht="18" customHeight="1">
      <c r="A30" s="229"/>
      <c r="B30" s="230"/>
      <c r="C30" s="231" t="s">
        <v>239</v>
      </c>
      <c r="D30" s="232">
        <v>4453</v>
      </c>
      <c r="E30" s="232">
        <v>2974.7</v>
      </c>
      <c r="F30" s="232">
        <v>3847</v>
      </c>
      <c r="G30" s="232">
        <v>4230</v>
      </c>
      <c r="H30" s="232">
        <v>5549</v>
      </c>
      <c r="I30" s="232">
        <v>6628</v>
      </c>
      <c r="J30" s="242" t="e">
        <f>+K30+L30+M30+N30+O30</f>
        <v>#REF!</v>
      </c>
      <c r="K30" s="242">
        <f>+K$54*K31/100</f>
        <v>0</v>
      </c>
      <c r="L30" s="242" t="e">
        <f>+L$54*L31/100</f>
        <v>#REF!</v>
      </c>
      <c r="M30" s="242" t="e">
        <f>+M$54*M31/100</f>
        <v>#REF!</v>
      </c>
      <c r="N30" s="242" t="e">
        <f>+N$54*N31/100</f>
        <v>#REF!</v>
      </c>
      <c r="O30" s="242" t="e">
        <f>+O$54*O31/100</f>
        <v>#REF!</v>
      </c>
      <c r="S30" s="211" t="e">
        <f>+L32/S26</f>
        <v>#REF!</v>
      </c>
    </row>
    <row r="31" spans="1:15" s="228" customFormat="1" ht="18" customHeight="1">
      <c r="A31" s="233"/>
      <c r="B31" s="234"/>
      <c r="C31" s="235" t="s">
        <v>229</v>
      </c>
      <c r="D31" s="361"/>
      <c r="E31" s="361"/>
      <c r="F31" s="361"/>
      <c r="G31" s="361"/>
      <c r="H31" s="361"/>
      <c r="I31" s="361"/>
      <c r="J31" s="362" t="e">
        <f>100*J30/J$54</f>
        <v>#REF!</v>
      </c>
      <c r="K31" s="362">
        <v>2.1</v>
      </c>
      <c r="L31" s="362">
        <v>2.1</v>
      </c>
      <c r="M31" s="362">
        <v>2.1</v>
      </c>
      <c r="N31" s="362">
        <v>2.1</v>
      </c>
      <c r="O31" s="362">
        <v>2.1</v>
      </c>
    </row>
    <row r="32" spans="1:19" ht="18" customHeight="1">
      <c r="A32" s="229"/>
      <c r="B32" s="230"/>
      <c r="C32" s="231" t="s">
        <v>240</v>
      </c>
      <c r="D32" s="232"/>
      <c r="E32" s="232"/>
      <c r="F32" s="232"/>
      <c r="G32" s="232"/>
      <c r="H32" s="232"/>
      <c r="I32" s="232"/>
      <c r="J32" s="242" t="e">
        <f>+K32+L32+M32+N32+O32</f>
        <v>#REF!</v>
      </c>
      <c r="K32" s="242">
        <f>+K$54*K33/100</f>
        <v>0</v>
      </c>
      <c r="L32" s="242" t="e">
        <f>+L$54*L33/100</f>
        <v>#REF!</v>
      </c>
      <c r="M32" s="242" t="e">
        <f>+M$54*M33/100</f>
        <v>#REF!</v>
      </c>
      <c r="N32" s="242" t="e">
        <f>+N$54*N33/100</f>
        <v>#REF!</v>
      </c>
      <c r="O32" s="242" t="e">
        <f>+O$54*O33/100</f>
        <v>#REF!</v>
      </c>
      <c r="S32" s="236"/>
    </row>
    <row r="33" spans="1:15" s="228" customFormat="1" ht="18" customHeight="1">
      <c r="A33" s="233"/>
      <c r="B33" s="234"/>
      <c r="C33" s="235" t="s">
        <v>229</v>
      </c>
      <c r="D33" s="361"/>
      <c r="E33" s="361"/>
      <c r="F33" s="361"/>
      <c r="G33" s="361"/>
      <c r="H33" s="361"/>
      <c r="I33" s="361"/>
      <c r="J33" s="362" t="e">
        <f>100*J32/J$54</f>
        <v>#REF!</v>
      </c>
      <c r="K33" s="362">
        <v>3.6</v>
      </c>
      <c r="L33" s="362">
        <v>3.6</v>
      </c>
      <c r="M33" s="362">
        <v>3.6</v>
      </c>
      <c r="N33" s="362">
        <v>3.6</v>
      </c>
      <c r="O33" s="362">
        <v>3.6</v>
      </c>
    </row>
    <row r="34" spans="1:15" ht="28.5" customHeight="1">
      <c r="A34" s="229"/>
      <c r="B34" s="230"/>
      <c r="C34" s="231" t="s">
        <v>241</v>
      </c>
      <c r="D34" s="232">
        <v>1303</v>
      </c>
      <c r="E34" s="232">
        <v>2017.6</v>
      </c>
      <c r="F34" s="232">
        <v>1120</v>
      </c>
      <c r="G34" s="232">
        <v>1983</v>
      </c>
      <c r="H34" s="232">
        <v>1800</v>
      </c>
      <c r="I34" s="232">
        <v>2174</v>
      </c>
      <c r="J34" s="242" t="e">
        <f>+K34+L34+M34+N34+O34</f>
        <v>#REF!</v>
      </c>
      <c r="K34" s="242">
        <f>+K$54*K35/100</f>
        <v>0</v>
      </c>
      <c r="L34" s="242" t="e">
        <f>+L$54*L35/100</f>
        <v>#REF!</v>
      </c>
      <c r="M34" s="242" t="e">
        <f>+M$54*M35/100</f>
        <v>#REF!</v>
      </c>
      <c r="N34" s="242" t="e">
        <f>+N$54*N35/100</f>
        <v>#REF!</v>
      </c>
      <c r="O34" s="242" t="e">
        <f>+O$54*O35/100</f>
        <v>#REF!</v>
      </c>
    </row>
    <row r="35" spans="1:15" s="228" customFormat="1" ht="18" customHeight="1">
      <c r="A35" s="233"/>
      <c r="B35" s="234"/>
      <c r="C35" s="235" t="s">
        <v>229</v>
      </c>
      <c r="D35" s="361"/>
      <c r="E35" s="361"/>
      <c r="F35" s="361"/>
      <c r="G35" s="361"/>
      <c r="H35" s="361"/>
      <c r="I35" s="361"/>
      <c r="J35" s="362" t="e">
        <f>100*J34/J$54</f>
        <v>#REF!</v>
      </c>
      <c r="K35" s="362">
        <v>1.5</v>
      </c>
      <c r="L35" s="362">
        <v>1.5</v>
      </c>
      <c r="M35" s="362">
        <v>1.5</v>
      </c>
      <c r="N35" s="362">
        <v>1.5</v>
      </c>
      <c r="O35" s="362">
        <v>1.5</v>
      </c>
    </row>
    <row r="36" spans="1:15" ht="18" customHeight="1">
      <c r="A36" s="229"/>
      <c r="B36" s="230"/>
      <c r="C36" s="231" t="s">
        <v>242</v>
      </c>
      <c r="D36" s="232">
        <v>4031</v>
      </c>
      <c r="E36" s="232">
        <v>1734.6</v>
      </c>
      <c r="F36" s="232">
        <v>2612</v>
      </c>
      <c r="G36" s="232">
        <v>3605</v>
      </c>
      <c r="H36" s="232">
        <v>5025</v>
      </c>
      <c r="I36" s="232">
        <v>5705</v>
      </c>
      <c r="J36" s="242" t="e">
        <f>+K36+L36+M36+N36+O36</f>
        <v>#REF!</v>
      </c>
      <c r="K36" s="242">
        <f>+K$54*K37/100</f>
        <v>0</v>
      </c>
      <c r="L36" s="242" t="e">
        <f>+L$54*L37/100</f>
        <v>#REF!</v>
      </c>
      <c r="M36" s="242" t="e">
        <f>+M$54*M37/100</f>
        <v>#REF!</v>
      </c>
      <c r="N36" s="242" t="e">
        <f>+N$54*N37/100</f>
        <v>#REF!</v>
      </c>
      <c r="O36" s="242" t="e">
        <f>+O$54*O37/100</f>
        <v>#REF!</v>
      </c>
    </row>
    <row r="37" spans="1:15" s="228" customFormat="1" ht="18" customHeight="1">
      <c r="A37" s="233"/>
      <c r="B37" s="234"/>
      <c r="C37" s="235" t="s">
        <v>229</v>
      </c>
      <c r="D37" s="361"/>
      <c r="E37" s="361"/>
      <c r="F37" s="361"/>
      <c r="G37" s="361"/>
      <c r="H37" s="361"/>
      <c r="I37" s="361"/>
      <c r="J37" s="362" t="e">
        <f>100*J36/J$54</f>
        <v>#REF!</v>
      </c>
      <c r="K37" s="362">
        <v>4.6</v>
      </c>
      <c r="L37" s="362">
        <v>4.5</v>
      </c>
      <c r="M37" s="362">
        <v>4.4</v>
      </c>
      <c r="N37" s="362">
        <v>4.3</v>
      </c>
      <c r="O37" s="362">
        <v>4.2</v>
      </c>
    </row>
    <row r="38" spans="1:19" ht="36.75" customHeight="1">
      <c r="A38" s="229"/>
      <c r="B38" s="230"/>
      <c r="C38" s="231" t="s">
        <v>243</v>
      </c>
      <c r="D38" s="232">
        <v>1883</v>
      </c>
      <c r="E38" s="232">
        <v>1935.5</v>
      </c>
      <c r="F38" s="232">
        <v>695</v>
      </c>
      <c r="G38" s="232"/>
      <c r="H38" s="232">
        <v>1351</v>
      </c>
      <c r="I38" s="232">
        <v>1486</v>
      </c>
      <c r="J38" s="242" t="e">
        <f>+K38+L38+M38+N38+O38</f>
        <v>#REF!</v>
      </c>
      <c r="K38" s="242">
        <f>+K$54*K39/100</f>
        <v>0</v>
      </c>
      <c r="L38" s="242" t="e">
        <f>+L$54*L39/100</f>
        <v>#REF!</v>
      </c>
      <c r="M38" s="242" t="e">
        <f>+M$54*M39/100</f>
        <v>#REF!</v>
      </c>
      <c r="N38" s="242" t="e">
        <f>+N$54*N39/100</f>
        <v>#REF!</v>
      </c>
      <c r="O38" s="242" t="e">
        <f>+O$54*O39/100</f>
        <v>#REF!</v>
      </c>
      <c r="R38" s="211">
        <f>1456+65373+11914</f>
        <v>78743</v>
      </c>
      <c r="S38" s="236" t="e">
        <f>+L40+L42+L50</f>
        <v>#REF!</v>
      </c>
    </row>
    <row r="39" spans="1:22" s="228" customFormat="1" ht="18" customHeight="1">
      <c r="A39" s="233"/>
      <c r="B39" s="237"/>
      <c r="C39" s="235" t="s">
        <v>229</v>
      </c>
      <c r="D39" s="366"/>
      <c r="E39" s="361"/>
      <c r="F39" s="361"/>
      <c r="G39" s="361"/>
      <c r="H39" s="361"/>
      <c r="I39" s="361"/>
      <c r="J39" s="362" t="e">
        <f>100*J38/J$54</f>
        <v>#REF!</v>
      </c>
      <c r="K39" s="362">
        <v>1.1</v>
      </c>
      <c r="L39" s="362">
        <v>1.1</v>
      </c>
      <c r="M39" s="367">
        <v>1.1</v>
      </c>
      <c r="N39" s="362">
        <v>1.1</v>
      </c>
      <c r="O39" s="362">
        <v>1.1</v>
      </c>
      <c r="P39" s="226"/>
      <c r="Q39" s="227"/>
      <c r="S39" s="226"/>
      <c r="T39" s="227"/>
      <c r="V39" s="226"/>
    </row>
    <row r="40" spans="1:19" ht="18" customHeight="1">
      <c r="A40" s="229"/>
      <c r="B40" s="230"/>
      <c r="C40" s="231" t="s">
        <v>244</v>
      </c>
      <c r="D40" s="232">
        <v>3914</v>
      </c>
      <c r="E40" s="232">
        <v>3854</v>
      </c>
      <c r="F40" s="232">
        <v>3072</v>
      </c>
      <c r="G40" s="232">
        <v>4452</v>
      </c>
      <c r="H40" s="232">
        <v>8260</v>
      </c>
      <c r="I40" s="232">
        <v>9727</v>
      </c>
      <c r="J40" s="242" t="e">
        <f>+K40+L40+M40+N40+O40</f>
        <v>#REF!</v>
      </c>
      <c r="K40" s="242">
        <f>+K$54*K41/100</f>
        <v>0</v>
      </c>
      <c r="L40" s="242" t="e">
        <f>+L$54*L41/100</f>
        <v>#REF!</v>
      </c>
      <c r="M40" s="242" t="e">
        <f>+M$54*M41/100</f>
        <v>#REF!</v>
      </c>
      <c r="N40" s="242" t="e">
        <f>+N$54*N41/100</f>
        <v>#REF!</v>
      </c>
      <c r="O40" s="242" t="e">
        <f>+O$54*O41/100</f>
        <v>#REF!</v>
      </c>
      <c r="S40" s="211" t="e">
        <f>+L40/S38</f>
        <v>#REF!</v>
      </c>
    </row>
    <row r="41" spans="1:15" s="228" customFormat="1" ht="18" customHeight="1">
      <c r="A41" s="233"/>
      <c r="B41" s="234"/>
      <c r="C41" s="235" t="s">
        <v>229</v>
      </c>
      <c r="D41" s="361"/>
      <c r="E41" s="361"/>
      <c r="F41" s="361"/>
      <c r="G41" s="361"/>
      <c r="H41" s="361"/>
      <c r="I41" s="361"/>
      <c r="J41" s="362" t="e">
        <f>100*J40/J$54</f>
        <v>#REF!</v>
      </c>
      <c r="K41" s="362">
        <v>3.4</v>
      </c>
      <c r="L41" s="362">
        <v>3.4</v>
      </c>
      <c r="M41" s="362">
        <v>3.4</v>
      </c>
      <c r="N41" s="362">
        <v>3.4</v>
      </c>
      <c r="O41" s="362">
        <v>3.4</v>
      </c>
    </row>
    <row r="42" spans="1:19" ht="55.5" customHeight="1" hidden="1">
      <c r="A42" s="229"/>
      <c r="B42" s="230"/>
      <c r="C42" s="231" t="s">
        <v>245</v>
      </c>
      <c r="D42" s="232">
        <v>793</v>
      </c>
      <c r="E42" s="232">
        <v>342</v>
      </c>
      <c r="F42" s="232">
        <v>818</v>
      </c>
      <c r="G42" s="232">
        <v>892</v>
      </c>
      <c r="H42" s="232">
        <v>1015</v>
      </c>
      <c r="I42" s="232">
        <v>1217</v>
      </c>
      <c r="J42" s="242"/>
      <c r="K42" s="242"/>
      <c r="L42" s="242"/>
      <c r="M42" s="242"/>
      <c r="N42" s="242"/>
      <c r="O42" s="242"/>
      <c r="S42" s="211" t="e">
        <f>+L42/S38</f>
        <v>#REF!</v>
      </c>
    </row>
    <row r="43" spans="1:15" s="228" customFormat="1" ht="18" customHeight="1" hidden="1">
      <c r="A43" s="233"/>
      <c r="B43" s="234"/>
      <c r="C43" s="235" t="s">
        <v>229</v>
      </c>
      <c r="D43" s="361"/>
      <c r="E43" s="361"/>
      <c r="F43" s="361"/>
      <c r="G43" s="361"/>
      <c r="H43" s="361"/>
      <c r="I43" s="361"/>
      <c r="J43" s="362"/>
      <c r="K43" s="362"/>
      <c r="L43" s="362"/>
      <c r="M43" s="362"/>
      <c r="N43" s="362"/>
      <c r="O43" s="362"/>
    </row>
    <row r="44" spans="1:19" ht="18" customHeight="1">
      <c r="A44" s="229"/>
      <c r="B44" s="230"/>
      <c r="C44" s="231" t="s">
        <v>246</v>
      </c>
      <c r="D44" s="232">
        <v>6084</v>
      </c>
      <c r="E44" s="232">
        <v>6225.3</v>
      </c>
      <c r="F44" s="232">
        <v>5882</v>
      </c>
      <c r="G44" s="232">
        <v>7118</v>
      </c>
      <c r="H44" s="232">
        <v>8614</v>
      </c>
      <c r="I44" s="232">
        <v>10097</v>
      </c>
      <c r="J44" s="242" t="e">
        <f>+K44+L44+M44+N44+O44</f>
        <v>#REF!</v>
      </c>
      <c r="K44" s="242">
        <f>+K$54*K45/100</f>
        <v>0</v>
      </c>
      <c r="L44" s="242" t="e">
        <f>+L$54*L45/100</f>
        <v>#REF!</v>
      </c>
      <c r="M44" s="242" t="e">
        <f>+M$54*M45/100</f>
        <v>#REF!</v>
      </c>
      <c r="N44" s="242" t="e">
        <f>+N$54*N45/100</f>
        <v>#REF!</v>
      </c>
      <c r="O44" s="242" t="e">
        <f>+O$54*O45/100</f>
        <v>#REF!</v>
      </c>
      <c r="S44" s="211" t="e">
        <f>+L50/S38</f>
        <v>#REF!</v>
      </c>
    </row>
    <row r="45" spans="1:15" s="228" customFormat="1" ht="18" customHeight="1">
      <c r="A45" s="233"/>
      <c r="B45" s="234"/>
      <c r="C45" s="235" t="s">
        <v>229</v>
      </c>
      <c r="D45" s="361"/>
      <c r="E45" s="361"/>
      <c r="F45" s="361"/>
      <c r="G45" s="361"/>
      <c r="H45" s="361"/>
      <c r="I45" s="361"/>
      <c r="J45" s="362" t="e">
        <f>100*J44/J$54</f>
        <v>#REF!</v>
      </c>
      <c r="K45" s="362">
        <v>2.9</v>
      </c>
      <c r="L45" s="362">
        <v>3</v>
      </c>
      <c r="M45" s="362">
        <v>3.1</v>
      </c>
      <c r="N45" s="362">
        <v>3.2</v>
      </c>
      <c r="O45" s="362">
        <v>3.3</v>
      </c>
    </row>
    <row r="46" spans="1:15" ht="18" customHeight="1">
      <c r="A46" s="229"/>
      <c r="B46" s="230"/>
      <c r="C46" s="231" t="s">
        <v>247</v>
      </c>
      <c r="D46" s="232">
        <v>2323</v>
      </c>
      <c r="E46" s="232">
        <v>2770.1</v>
      </c>
      <c r="F46" s="232">
        <v>3207</v>
      </c>
      <c r="G46" s="232">
        <v>4370</v>
      </c>
      <c r="H46" s="232">
        <v>5665</v>
      </c>
      <c r="I46" s="232">
        <v>5775</v>
      </c>
      <c r="J46" s="242" t="e">
        <f>+K46+L46+M46+N46+O46</f>
        <v>#REF!</v>
      </c>
      <c r="K46" s="242">
        <f>+K$54*K47/100</f>
        <v>0</v>
      </c>
      <c r="L46" s="242" t="e">
        <f>+L$54*L47/100</f>
        <v>#REF!</v>
      </c>
      <c r="M46" s="242" t="e">
        <f>+M$54*M47/100</f>
        <v>#REF!</v>
      </c>
      <c r="N46" s="242" t="e">
        <f>+N$54*N47/100</f>
        <v>#REF!</v>
      </c>
      <c r="O46" s="242" t="e">
        <f>+O$54*O47/100</f>
        <v>#REF!</v>
      </c>
    </row>
    <row r="47" spans="1:15" s="228" customFormat="1" ht="18" customHeight="1">
      <c r="A47" s="233"/>
      <c r="B47" s="234"/>
      <c r="C47" s="235" t="s">
        <v>229</v>
      </c>
      <c r="D47" s="361"/>
      <c r="E47" s="361"/>
      <c r="F47" s="361"/>
      <c r="G47" s="361"/>
      <c r="H47" s="361"/>
      <c r="I47" s="361"/>
      <c r="J47" s="362" t="e">
        <f>100*J46/J$54</f>
        <v>#REF!</v>
      </c>
      <c r="K47" s="362">
        <v>1.5</v>
      </c>
      <c r="L47" s="362">
        <v>1.6</v>
      </c>
      <c r="M47" s="362">
        <v>1.7</v>
      </c>
      <c r="N47" s="362">
        <v>1.8</v>
      </c>
      <c r="O47" s="362">
        <v>1.9</v>
      </c>
    </row>
    <row r="48" spans="1:15" ht="18" customHeight="1" hidden="1">
      <c r="A48" s="229"/>
      <c r="B48" s="230"/>
      <c r="C48" s="231" t="s">
        <v>248</v>
      </c>
      <c r="D48" s="232">
        <v>2812</v>
      </c>
      <c r="E48" s="232">
        <v>2228.4</v>
      </c>
      <c r="F48" s="232">
        <v>3029</v>
      </c>
      <c r="G48" s="232">
        <v>4288</v>
      </c>
      <c r="H48" s="232">
        <v>4583</v>
      </c>
      <c r="I48" s="232">
        <v>4893</v>
      </c>
      <c r="J48" s="242"/>
      <c r="K48" s="242"/>
      <c r="L48" s="242"/>
      <c r="M48" s="242"/>
      <c r="N48" s="242"/>
      <c r="O48" s="242"/>
    </row>
    <row r="49" spans="1:15" s="228" customFormat="1" ht="18" customHeight="1" hidden="1">
      <c r="A49" s="233"/>
      <c r="B49" s="241"/>
      <c r="C49" s="235" t="s">
        <v>229</v>
      </c>
      <c r="D49" s="361"/>
      <c r="E49" s="361"/>
      <c r="F49" s="361"/>
      <c r="G49" s="361"/>
      <c r="H49" s="361"/>
      <c r="I49" s="361"/>
      <c r="J49" s="362"/>
      <c r="K49" s="362"/>
      <c r="L49" s="362"/>
      <c r="M49" s="362"/>
      <c r="N49" s="362"/>
      <c r="O49" s="362"/>
    </row>
    <row r="50" spans="1:15" ht="18" customHeight="1">
      <c r="A50" s="230"/>
      <c r="B50" s="234"/>
      <c r="C50" s="231" t="s">
        <v>249</v>
      </c>
      <c r="D50" s="232">
        <v>20400</v>
      </c>
      <c r="E50" s="232">
        <v>23070.9</v>
      </c>
      <c r="F50" s="232">
        <v>29230</v>
      </c>
      <c r="G50" s="232">
        <v>35151</v>
      </c>
      <c r="H50" s="232">
        <v>46690</v>
      </c>
      <c r="I50" s="232">
        <v>56969</v>
      </c>
      <c r="J50" s="242" t="e">
        <f>+K50+L50+M50+N50+O50</f>
        <v>#REF!</v>
      </c>
      <c r="K50" s="242">
        <f>+K54-K8-K13-K15-K17-K19-K21-K26-K28-K30-K32-K34-K36-K38-K40-K42-K44-K46-K48</f>
        <v>0</v>
      </c>
      <c r="L50" s="242" t="e">
        <f>+L54-L8-L13-L15-L17-L19-L21-L26-L28-L30-L32-L34-L36-L38-L40-L42-L44-L46-L48</f>
        <v>#REF!</v>
      </c>
      <c r="M50" s="242" t="e">
        <f>+M54-M8-M13-M15-M17-M19-M21-M26-M28-M30-M32-M34-M36-M38-M40-M42-M44-M46-M48</f>
        <v>#REF!</v>
      </c>
      <c r="N50" s="242" t="e">
        <f>+N54-N8-N13-N15-N17-N19-N21-N26-N28-N30-N32-N34-N36-N38-N40-N42-N44-N46-N48</f>
        <v>#REF!</v>
      </c>
      <c r="O50" s="242" t="e">
        <f>+O54-O8-O13-O15-O17-O19-O21-O26-O28-O30-O32-O34-O36-O38-O40-O42-O44-O46-O48</f>
        <v>#REF!</v>
      </c>
    </row>
    <row r="51" spans="1:15" s="228" customFormat="1" ht="18" customHeight="1">
      <c r="A51" s="234"/>
      <c r="B51" s="234"/>
      <c r="C51" s="235" t="s">
        <v>229</v>
      </c>
      <c r="D51" s="361"/>
      <c r="E51" s="361"/>
      <c r="F51" s="361"/>
      <c r="G51" s="361"/>
      <c r="H51" s="361"/>
      <c r="I51" s="361"/>
      <c r="J51" s="362" t="e">
        <f aca="true" t="shared" si="3" ref="J51:O51">100*J50/J$54</f>
        <v>#REF!</v>
      </c>
      <c r="K51" s="362" t="e">
        <f t="shared" si="3"/>
        <v>#DIV/0!</v>
      </c>
      <c r="L51" s="362" t="e">
        <f t="shared" si="3"/>
        <v>#REF!</v>
      </c>
      <c r="M51" s="362" t="e">
        <f t="shared" si="3"/>
        <v>#REF!</v>
      </c>
      <c r="N51" s="362" t="e">
        <f t="shared" si="3"/>
        <v>#REF!</v>
      </c>
      <c r="O51" s="362" t="e">
        <f t="shared" si="3"/>
        <v>#REF!</v>
      </c>
    </row>
    <row r="52" spans="1:15" ht="15" customHeight="1">
      <c r="A52" s="243"/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3:14" ht="15" customHeight="1">
      <c r="C53" s="248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5" ht="30" customHeight="1">
      <c r="A54" s="221"/>
      <c r="B54" s="675" t="s">
        <v>181</v>
      </c>
      <c r="C54" s="676"/>
      <c r="D54" s="350">
        <v>151183</v>
      </c>
      <c r="E54" s="350">
        <v>170496</v>
      </c>
      <c r="F54" s="350">
        <v>200145</v>
      </c>
      <c r="G54" s="350">
        <v>239246</v>
      </c>
      <c r="H54" s="350">
        <v>290927</v>
      </c>
      <c r="I54" s="350">
        <v>343135</v>
      </c>
      <c r="J54" s="348" t="e">
        <f>+K54+L54+M54+N54+O54</f>
        <v>#REF!</v>
      </c>
      <c r="K54" s="348">
        <f>'BM9'!H7*1000</f>
        <v>0</v>
      </c>
      <c r="L54" s="348" t="e">
        <f>'BM9'!#REF!*1000</f>
        <v>#REF!</v>
      </c>
      <c r="M54" s="348" t="e">
        <f>'BM9'!#REF!*1000</f>
        <v>#REF!</v>
      </c>
      <c r="N54" s="348" t="e">
        <f>'BM9'!#REF!*1000</f>
        <v>#REF!</v>
      </c>
      <c r="O54" s="348" t="e">
        <f>'BM9'!#REF!*1000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tabSelected="1" zoomScale="70" zoomScaleNormal="70" zoomScalePageLayoutView="0" workbookViewId="0" topLeftCell="A1">
      <selection activeCell="A4" sqref="A4:J4"/>
    </sheetView>
  </sheetViews>
  <sheetFormatPr defaultColWidth="9.140625" defaultRowHeight="12.75"/>
  <cols>
    <col min="1" max="1" width="4.421875" style="384" customWidth="1"/>
    <col min="2" max="2" width="33.140625" style="377" customWidth="1"/>
    <col min="3" max="3" width="14.421875" style="376" customWidth="1"/>
    <col min="4" max="4" width="13.00390625" style="376" customWidth="1"/>
    <col min="5" max="5" width="13.140625" style="376" customWidth="1"/>
    <col min="6" max="6" width="13.421875" style="377" customWidth="1"/>
    <col min="7" max="7" width="14.421875" style="378" customWidth="1"/>
    <col min="8" max="8" width="15.140625" style="378" customWidth="1"/>
    <col min="9" max="9" width="16.00390625" style="378" customWidth="1"/>
    <col min="10" max="10" width="20.7109375" style="378" customWidth="1"/>
    <col min="11" max="11" width="7.8515625" style="379" customWidth="1"/>
    <col min="12" max="16384" width="9.140625" style="375" customWidth="1"/>
  </cols>
  <sheetData>
    <row r="1" spans="2:10" s="370" customFormat="1" ht="36.75" customHeight="1">
      <c r="B1" s="386"/>
      <c r="C1" s="387"/>
      <c r="D1" s="387"/>
      <c r="H1" s="408" t="s">
        <v>450</v>
      </c>
      <c r="I1" s="644" t="s">
        <v>462</v>
      </c>
      <c r="J1" s="644"/>
    </row>
    <row r="2" spans="2:11" s="370" customFormat="1" ht="36.75" customHeight="1">
      <c r="B2" s="693" t="s">
        <v>567</v>
      </c>
      <c r="C2" s="693"/>
      <c r="D2" s="693"/>
      <c r="E2" s="693"/>
      <c r="F2" s="693"/>
      <c r="G2" s="693"/>
      <c r="H2" s="693"/>
      <c r="I2" s="693"/>
      <c r="J2" s="693"/>
      <c r="K2" s="634"/>
    </row>
    <row r="3" spans="1:11" s="374" customFormat="1" ht="30.75" customHeight="1">
      <c r="A3" s="690" t="s">
        <v>512</v>
      </c>
      <c r="B3" s="690"/>
      <c r="C3" s="690"/>
      <c r="D3" s="690"/>
      <c r="E3" s="690"/>
      <c r="F3" s="690"/>
      <c r="G3" s="690"/>
      <c r="H3" s="690"/>
      <c r="I3" s="690"/>
      <c r="J3" s="690"/>
      <c r="K3" s="504"/>
    </row>
    <row r="4" spans="1:11" ht="36.75" customHeight="1">
      <c r="A4" s="691" t="s">
        <v>593</v>
      </c>
      <c r="B4" s="692"/>
      <c r="C4" s="692"/>
      <c r="D4" s="692"/>
      <c r="E4" s="692"/>
      <c r="F4" s="692"/>
      <c r="G4" s="692"/>
      <c r="H4" s="692"/>
      <c r="I4" s="692"/>
      <c r="J4" s="692"/>
      <c r="K4" s="505"/>
    </row>
    <row r="5" spans="1:11" ht="26.25" customHeight="1">
      <c r="A5" s="506"/>
      <c r="B5" s="507"/>
      <c r="C5" s="508"/>
      <c r="D5" s="508"/>
      <c r="E5" s="508"/>
      <c r="F5" s="509"/>
      <c r="G5" s="510"/>
      <c r="H5" s="510"/>
      <c r="I5" s="511"/>
      <c r="J5" s="512" t="s">
        <v>454</v>
      </c>
      <c r="K5" s="513"/>
    </row>
    <row r="6" spans="1:11" s="380" customFormat="1" ht="66">
      <c r="A6" s="514"/>
      <c r="B6" s="515" t="s">
        <v>290</v>
      </c>
      <c r="C6" s="426" t="s">
        <v>330</v>
      </c>
      <c r="D6" s="426" t="s">
        <v>331</v>
      </c>
      <c r="E6" s="426" t="s">
        <v>332</v>
      </c>
      <c r="F6" s="426" t="s">
        <v>333</v>
      </c>
      <c r="G6" s="426" t="s">
        <v>334</v>
      </c>
      <c r="H6" s="426" t="s">
        <v>335</v>
      </c>
      <c r="I6" s="426" t="s">
        <v>336</v>
      </c>
      <c r="J6" s="426" t="s">
        <v>587</v>
      </c>
      <c r="K6" s="516"/>
    </row>
    <row r="7" spans="1:11" s="381" customFormat="1" ht="62.25" customHeight="1" hidden="1">
      <c r="A7" s="517"/>
      <c r="B7" s="518" t="s">
        <v>227</v>
      </c>
      <c r="C7" s="519"/>
      <c r="D7" s="519"/>
      <c r="E7" s="519"/>
      <c r="F7" s="520"/>
      <c r="G7" s="520"/>
      <c r="H7" s="520"/>
      <c r="I7" s="520"/>
      <c r="J7" s="520"/>
      <c r="K7" s="521"/>
    </row>
    <row r="8" spans="1:11" s="382" customFormat="1" ht="62.25" customHeight="1" hidden="1">
      <c r="A8" s="522" t="s">
        <v>3</v>
      </c>
      <c r="B8" s="523" t="s">
        <v>286</v>
      </c>
      <c r="C8" s="524"/>
      <c r="D8" s="525"/>
      <c r="E8" s="524"/>
      <c r="F8" s="526"/>
      <c r="G8" s="526"/>
      <c r="H8" s="526"/>
      <c r="I8" s="526"/>
      <c r="J8" s="526"/>
      <c r="K8" s="527"/>
    </row>
    <row r="9" spans="1:11" ht="66" hidden="1">
      <c r="A9" s="528"/>
      <c r="B9" s="529" t="s">
        <v>285</v>
      </c>
      <c r="C9" s="530"/>
      <c r="D9" s="531"/>
      <c r="E9" s="530"/>
      <c r="F9" s="532">
        <f>+'[4]cc2006'!C7+'[4]cc2006'!C8</f>
        <v>120</v>
      </c>
      <c r="G9" s="532">
        <f>+'[4]cc2007'!C8</f>
        <v>220</v>
      </c>
      <c r="H9" s="532">
        <f>+'[4]cc2008'!C8</f>
        <v>200</v>
      </c>
      <c r="I9" s="532"/>
      <c r="J9" s="532"/>
      <c r="K9" s="533"/>
    </row>
    <row r="10" spans="1:11" ht="49.5" hidden="1">
      <c r="A10" s="528"/>
      <c r="B10" s="529" t="s">
        <v>284</v>
      </c>
      <c r="C10" s="530"/>
      <c r="D10" s="531"/>
      <c r="E10" s="530"/>
      <c r="F10" s="532">
        <f>+'[4]cc2006'!C9</f>
        <v>300</v>
      </c>
      <c r="G10" s="532">
        <f>+'[4]cc2007'!C9</f>
        <v>200</v>
      </c>
      <c r="H10" s="532">
        <f>+'[4]cc2008'!C9</f>
        <v>200</v>
      </c>
      <c r="I10" s="532"/>
      <c r="J10" s="532"/>
      <c r="K10" s="533"/>
    </row>
    <row r="11" spans="1:11" ht="33" hidden="1">
      <c r="A11" s="528"/>
      <c r="B11" s="529" t="s">
        <v>283</v>
      </c>
      <c r="C11" s="530"/>
      <c r="D11" s="531"/>
      <c r="E11" s="530"/>
      <c r="F11" s="532">
        <f>+'[4]cc2006'!C10</f>
        <v>2000</v>
      </c>
      <c r="G11" s="532">
        <f>+'[4]cc2007'!C10</f>
        <v>2500</v>
      </c>
      <c r="H11" s="532">
        <f>+'[4]cc2008'!C10</f>
        <v>2300</v>
      </c>
      <c r="I11" s="532"/>
      <c r="J11" s="532"/>
      <c r="K11" s="533"/>
    </row>
    <row r="12" spans="1:11" ht="16.5" hidden="1">
      <c r="A12" s="528"/>
      <c r="B12" s="534" t="s">
        <v>282</v>
      </c>
      <c r="C12" s="530"/>
      <c r="D12" s="530"/>
      <c r="E12" s="530"/>
      <c r="F12" s="532"/>
      <c r="G12" s="532"/>
      <c r="H12" s="532">
        <f>+'[4]cc2008'!C11</f>
        <v>120</v>
      </c>
      <c r="I12" s="532"/>
      <c r="J12" s="532"/>
      <c r="K12" s="533"/>
    </row>
    <row r="13" spans="1:11" ht="33" hidden="1">
      <c r="A13" s="528"/>
      <c r="B13" s="535" t="s">
        <v>281</v>
      </c>
      <c r="C13" s="536"/>
      <c r="D13" s="536"/>
      <c r="E13" s="536"/>
      <c r="F13" s="532"/>
      <c r="G13" s="532"/>
      <c r="H13" s="532"/>
      <c r="I13" s="532"/>
      <c r="J13" s="532"/>
      <c r="K13" s="533"/>
    </row>
    <row r="14" spans="1:11" ht="99" hidden="1">
      <c r="A14" s="528"/>
      <c r="B14" s="535" t="s">
        <v>280</v>
      </c>
      <c r="C14" s="536"/>
      <c r="D14" s="536"/>
      <c r="E14" s="536"/>
      <c r="F14" s="532">
        <f>+'[4]cc2006'!C11</f>
        <v>150</v>
      </c>
      <c r="G14" s="532">
        <f>+'[4]cc2007'!C11</f>
        <v>0</v>
      </c>
      <c r="H14" s="532"/>
      <c r="I14" s="532"/>
      <c r="J14" s="532"/>
      <c r="K14" s="533"/>
    </row>
    <row r="15" spans="1:11" ht="16.5" hidden="1">
      <c r="A15" s="528"/>
      <c r="B15" s="535" t="s">
        <v>279</v>
      </c>
      <c r="C15" s="536"/>
      <c r="D15" s="536"/>
      <c r="E15" s="536"/>
      <c r="F15" s="532"/>
      <c r="G15" s="532">
        <f>+'[4]cc2007'!C13</f>
        <v>100</v>
      </c>
      <c r="H15" s="532"/>
      <c r="I15" s="532"/>
      <c r="J15" s="532"/>
      <c r="K15" s="533"/>
    </row>
    <row r="16" spans="1:11" ht="16.5" hidden="1">
      <c r="A16" s="537"/>
      <c r="B16" s="538" t="s">
        <v>278</v>
      </c>
      <c r="C16" s="539"/>
      <c r="D16" s="539"/>
      <c r="E16" s="539"/>
      <c r="F16" s="540"/>
      <c r="G16" s="540">
        <f>+'[4]cc2007'!C12</f>
        <v>1000</v>
      </c>
      <c r="H16" s="540">
        <f>+'[4]cc2008'!C12</f>
        <v>600</v>
      </c>
      <c r="I16" s="540"/>
      <c r="J16" s="540"/>
      <c r="K16" s="533"/>
    </row>
    <row r="17" spans="1:11" s="382" customFormat="1" ht="24.75" customHeight="1">
      <c r="A17" s="541"/>
      <c r="B17" s="542" t="s">
        <v>227</v>
      </c>
      <c r="C17" s="543"/>
      <c r="D17" s="544"/>
      <c r="E17" s="545"/>
      <c r="F17" s="546"/>
      <c r="G17" s="546"/>
      <c r="H17" s="547"/>
      <c r="I17" s="548"/>
      <c r="J17" s="545"/>
      <c r="K17" s="521"/>
    </row>
    <row r="18" spans="1:11" s="381" customFormat="1" ht="36" customHeight="1">
      <c r="A18" s="541" t="s">
        <v>106</v>
      </c>
      <c r="B18" s="542" t="s">
        <v>277</v>
      </c>
      <c r="C18" s="543"/>
      <c r="D18" s="544"/>
      <c r="E18" s="545"/>
      <c r="F18" s="549"/>
      <c r="G18" s="549"/>
      <c r="H18" s="543"/>
      <c r="I18" s="548"/>
      <c r="J18" s="545"/>
      <c r="K18" s="527"/>
    </row>
    <row r="19" spans="1:11" s="383" customFormat="1" ht="24.75" customHeight="1">
      <c r="A19" s="550"/>
      <c r="B19" s="551" t="s">
        <v>229</v>
      </c>
      <c r="C19" s="552"/>
      <c r="D19" s="553"/>
      <c r="E19" s="554"/>
      <c r="F19" s="555"/>
      <c r="G19" s="555"/>
      <c r="H19" s="552"/>
      <c r="I19" s="556"/>
      <c r="J19" s="554"/>
      <c r="K19" s="557"/>
    </row>
    <row r="20" spans="1:11" ht="31.5" customHeight="1">
      <c r="A20" s="558">
        <v>1</v>
      </c>
      <c r="B20" s="559" t="s">
        <v>276</v>
      </c>
      <c r="C20" s="560"/>
      <c r="D20" s="561"/>
      <c r="E20" s="562"/>
      <c r="F20" s="563"/>
      <c r="G20" s="563"/>
      <c r="H20" s="560"/>
      <c r="I20" s="564"/>
      <c r="J20" s="562"/>
      <c r="K20" s="533"/>
    </row>
    <row r="21" spans="1:11" s="383" customFormat="1" ht="33" customHeight="1">
      <c r="A21" s="550"/>
      <c r="B21" s="551" t="s">
        <v>229</v>
      </c>
      <c r="C21" s="565"/>
      <c r="D21" s="553"/>
      <c r="E21" s="562"/>
      <c r="F21" s="555"/>
      <c r="G21" s="555"/>
      <c r="H21" s="565"/>
      <c r="I21" s="556"/>
      <c r="J21" s="566"/>
      <c r="K21" s="557"/>
    </row>
    <row r="22" spans="1:11" ht="32.25" customHeight="1">
      <c r="A22" s="558">
        <f>+A20+1</f>
        <v>2</v>
      </c>
      <c r="B22" s="559" t="s">
        <v>275</v>
      </c>
      <c r="C22" s="560"/>
      <c r="D22" s="567"/>
      <c r="E22" s="562"/>
      <c r="F22" s="563"/>
      <c r="G22" s="563"/>
      <c r="H22" s="560"/>
      <c r="I22" s="564"/>
      <c r="J22" s="562"/>
      <c r="K22" s="533"/>
    </row>
    <row r="23" spans="1:11" s="383" customFormat="1" ht="28.5" customHeight="1">
      <c r="A23" s="550"/>
      <c r="B23" s="551" t="s">
        <v>229</v>
      </c>
      <c r="C23" s="565"/>
      <c r="D23" s="553"/>
      <c r="E23" s="562"/>
      <c r="F23" s="555"/>
      <c r="G23" s="555"/>
      <c r="H23" s="565"/>
      <c r="I23" s="556"/>
      <c r="J23" s="562"/>
      <c r="K23" s="557"/>
    </row>
    <row r="24" spans="1:11" ht="29.25" customHeight="1">
      <c r="A24" s="558">
        <f>+A22+1</f>
        <v>3</v>
      </c>
      <c r="B24" s="559" t="s">
        <v>274</v>
      </c>
      <c r="C24" s="560"/>
      <c r="D24" s="567"/>
      <c r="E24" s="562"/>
      <c r="F24" s="563"/>
      <c r="G24" s="563"/>
      <c r="H24" s="560"/>
      <c r="I24" s="564"/>
      <c r="J24" s="562"/>
      <c r="K24" s="533"/>
    </row>
    <row r="25" spans="1:11" s="383" customFormat="1" ht="24.75" customHeight="1">
      <c r="A25" s="550"/>
      <c r="B25" s="568" t="s">
        <v>229</v>
      </c>
      <c r="C25" s="565"/>
      <c r="D25" s="567"/>
      <c r="E25" s="562"/>
      <c r="F25" s="555"/>
      <c r="G25" s="555"/>
      <c r="H25" s="565"/>
      <c r="I25" s="564"/>
      <c r="J25" s="562"/>
      <c r="K25" s="557"/>
    </row>
    <row r="26" spans="1:11" ht="30" customHeight="1">
      <c r="A26" s="558">
        <f>+A24+1</f>
        <v>4</v>
      </c>
      <c r="B26" s="559" t="s">
        <v>240</v>
      </c>
      <c r="C26" s="560"/>
      <c r="D26" s="567"/>
      <c r="E26" s="562"/>
      <c r="F26" s="563"/>
      <c r="G26" s="563"/>
      <c r="H26" s="560"/>
      <c r="I26" s="564"/>
      <c r="J26" s="562"/>
      <c r="K26" s="533"/>
    </row>
    <row r="27" spans="1:11" s="383" customFormat="1" ht="24.75" customHeight="1">
      <c r="A27" s="550"/>
      <c r="B27" s="568" t="s">
        <v>229</v>
      </c>
      <c r="C27" s="565"/>
      <c r="D27" s="567"/>
      <c r="E27" s="562"/>
      <c r="F27" s="555"/>
      <c r="G27" s="555"/>
      <c r="H27" s="565"/>
      <c r="I27" s="564"/>
      <c r="J27" s="562"/>
      <c r="K27" s="557"/>
    </row>
    <row r="28" spans="1:11" ht="27" customHeight="1">
      <c r="A28" s="558">
        <f>+A26+1</f>
        <v>5</v>
      </c>
      <c r="B28" s="559" t="s">
        <v>273</v>
      </c>
      <c r="C28" s="560"/>
      <c r="D28" s="567"/>
      <c r="E28" s="562"/>
      <c r="F28" s="563"/>
      <c r="G28" s="563"/>
      <c r="H28" s="560"/>
      <c r="I28" s="564"/>
      <c r="J28" s="562"/>
      <c r="K28" s="533"/>
    </row>
    <row r="29" spans="1:11" s="383" customFormat="1" ht="30" customHeight="1">
      <c r="A29" s="550"/>
      <c r="B29" s="568" t="s">
        <v>229</v>
      </c>
      <c r="C29" s="565"/>
      <c r="D29" s="544"/>
      <c r="E29" s="569"/>
      <c r="F29" s="555"/>
      <c r="G29" s="555"/>
      <c r="H29" s="565"/>
      <c r="I29" s="548"/>
      <c r="J29" s="570"/>
      <c r="K29" s="557"/>
    </row>
    <row r="30" spans="1:11" s="381" customFormat="1" ht="30.75" customHeight="1">
      <c r="A30" s="541" t="s">
        <v>107</v>
      </c>
      <c r="B30" s="542" t="s">
        <v>272</v>
      </c>
      <c r="C30" s="543"/>
      <c r="D30" s="544"/>
      <c r="E30" s="545"/>
      <c r="F30" s="549"/>
      <c r="G30" s="549"/>
      <c r="H30" s="543"/>
      <c r="I30" s="548"/>
      <c r="J30" s="545"/>
      <c r="K30" s="527"/>
    </row>
    <row r="31" spans="1:11" s="383" customFormat="1" ht="29.25" customHeight="1">
      <c r="A31" s="550"/>
      <c r="B31" s="568" t="s">
        <v>229</v>
      </c>
      <c r="C31" s="552"/>
      <c r="D31" s="555"/>
      <c r="E31" s="554"/>
      <c r="F31" s="555"/>
      <c r="G31" s="555"/>
      <c r="H31" s="552"/>
      <c r="I31" s="556"/>
      <c r="J31" s="554"/>
      <c r="K31" s="557"/>
    </row>
    <row r="32" spans="1:11" ht="34.5" customHeight="1">
      <c r="A32" s="558">
        <f>+A28+1</f>
        <v>6</v>
      </c>
      <c r="B32" s="559" t="s">
        <v>270</v>
      </c>
      <c r="C32" s="560"/>
      <c r="D32" s="567"/>
      <c r="E32" s="562"/>
      <c r="F32" s="563"/>
      <c r="G32" s="563"/>
      <c r="H32" s="560"/>
      <c r="I32" s="564"/>
      <c r="J32" s="562"/>
      <c r="K32" s="533"/>
    </row>
    <row r="33" spans="1:11" s="383" customFormat="1" ht="30" customHeight="1">
      <c r="A33" s="550"/>
      <c r="B33" s="568" t="s">
        <v>229</v>
      </c>
      <c r="C33" s="565"/>
      <c r="D33" s="555"/>
      <c r="E33" s="562"/>
      <c r="F33" s="555"/>
      <c r="G33" s="555"/>
      <c r="H33" s="565"/>
      <c r="I33" s="556"/>
      <c r="J33" s="562"/>
      <c r="K33" s="557"/>
    </row>
    <row r="34" spans="1:11" ht="29.25" customHeight="1">
      <c r="A34" s="558">
        <f>+A32+1</f>
        <v>7</v>
      </c>
      <c r="B34" s="559" t="s">
        <v>299</v>
      </c>
      <c r="C34" s="560"/>
      <c r="D34" s="567"/>
      <c r="E34" s="562"/>
      <c r="F34" s="563"/>
      <c r="G34" s="563"/>
      <c r="H34" s="560"/>
      <c r="I34" s="564"/>
      <c r="J34" s="562"/>
      <c r="K34" s="533"/>
    </row>
    <row r="35" spans="1:11" s="383" customFormat="1" ht="31.5" customHeight="1">
      <c r="A35" s="550"/>
      <c r="B35" s="568" t="s">
        <v>229</v>
      </c>
      <c r="C35" s="565"/>
      <c r="D35" s="544"/>
      <c r="E35" s="562"/>
      <c r="F35" s="555"/>
      <c r="G35" s="555"/>
      <c r="H35" s="565"/>
      <c r="I35" s="548"/>
      <c r="J35" s="562"/>
      <c r="K35" s="557"/>
    </row>
    <row r="36" spans="1:11" ht="29.25" customHeight="1">
      <c r="A36" s="558">
        <f>+A34+1</f>
        <v>8</v>
      </c>
      <c r="B36" s="571" t="s">
        <v>265</v>
      </c>
      <c r="C36" s="560"/>
      <c r="D36" s="561"/>
      <c r="E36" s="562"/>
      <c r="F36" s="563"/>
      <c r="G36" s="563"/>
      <c r="H36" s="560"/>
      <c r="I36" s="564"/>
      <c r="J36" s="562"/>
      <c r="K36" s="533"/>
    </row>
    <row r="37" spans="1:11" s="383" customFormat="1" ht="27.75" customHeight="1">
      <c r="A37" s="550"/>
      <c r="B37" s="568" t="s">
        <v>229</v>
      </c>
      <c r="C37" s="565"/>
      <c r="D37" s="544"/>
      <c r="E37" s="562"/>
      <c r="F37" s="555"/>
      <c r="G37" s="555"/>
      <c r="H37" s="565"/>
      <c r="I37" s="548"/>
      <c r="J37" s="562"/>
      <c r="K37" s="557"/>
    </row>
    <row r="38" spans="1:11" ht="27.75" customHeight="1">
      <c r="A38" s="558">
        <f>+A36+1</f>
        <v>9</v>
      </c>
      <c r="B38" s="559" t="s">
        <v>246</v>
      </c>
      <c r="C38" s="560"/>
      <c r="D38" s="567"/>
      <c r="E38" s="562"/>
      <c r="F38" s="563"/>
      <c r="G38" s="563"/>
      <c r="H38" s="560"/>
      <c r="I38" s="564"/>
      <c r="J38" s="562"/>
      <c r="K38" s="533"/>
    </row>
    <row r="39" spans="1:11" s="383" customFormat="1" ht="24.75" customHeight="1">
      <c r="A39" s="550"/>
      <c r="B39" s="568" t="s">
        <v>229</v>
      </c>
      <c r="C39" s="565"/>
      <c r="D39" s="567"/>
      <c r="E39" s="562"/>
      <c r="F39" s="555"/>
      <c r="G39" s="555"/>
      <c r="H39" s="565"/>
      <c r="I39" s="564"/>
      <c r="J39" s="562"/>
      <c r="K39" s="557"/>
    </row>
    <row r="40" spans="1:11" ht="28.5" customHeight="1">
      <c r="A40" s="558">
        <f>+A38+1</f>
        <v>10</v>
      </c>
      <c r="B40" s="559" t="s">
        <v>263</v>
      </c>
      <c r="C40" s="560"/>
      <c r="D40" s="567"/>
      <c r="E40" s="562"/>
      <c r="F40" s="563"/>
      <c r="G40" s="563"/>
      <c r="H40" s="560"/>
      <c r="I40" s="564"/>
      <c r="J40" s="562"/>
      <c r="K40" s="533"/>
    </row>
    <row r="41" spans="1:11" s="383" customFormat="1" ht="24.75" customHeight="1">
      <c r="A41" s="550"/>
      <c r="B41" s="568" t="s">
        <v>229</v>
      </c>
      <c r="C41" s="565"/>
      <c r="D41" s="567"/>
      <c r="E41" s="562"/>
      <c r="F41" s="555"/>
      <c r="G41" s="555"/>
      <c r="H41" s="565"/>
      <c r="I41" s="564"/>
      <c r="J41" s="562"/>
      <c r="K41" s="557"/>
    </row>
    <row r="42" spans="1:11" ht="30.75" customHeight="1">
      <c r="A42" s="558">
        <f>+A40+1</f>
        <v>11</v>
      </c>
      <c r="B42" s="559" t="s">
        <v>262</v>
      </c>
      <c r="C42" s="560"/>
      <c r="D42" s="567"/>
      <c r="E42" s="562"/>
      <c r="F42" s="563"/>
      <c r="G42" s="563"/>
      <c r="H42" s="560"/>
      <c r="I42" s="564"/>
      <c r="J42" s="562"/>
      <c r="K42" s="533"/>
    </row>
    <row r="43" spans="1:11" s="383" customFormat="1" ht="28.5" customHeight="1">
      <c r="A43" s="550"/>
      <c r="B43" s="568" t="s">
        <v>229</v>
      </c>
      <c r="C43" s="565"/>
      <c r="D43" s="567"/>
      <c r="E43" s="562"/>
      <c r="F43" s="555"/>
      <c r="G43" s="555"/>
      <c r="H43" s="565"/>
      <c r="I43" s="564"/>
      <c r="J43" s="562"/>
      <c r="K43" s="557"/>
    </row>
    <row r="44" spans="1:11" ht="28.5" customHeight="1">
      <c r="A44" s="558">
        <v>12</v>
      </c>
      <c r="B44" s="559" t="s">
        <v>261</v>
      </c>
      <c r="C44" s="560"/>
      <c r="D44" s="567"/>
      <c r="E44" s="562"/>
      <c r="F44" s="563"/>
      <c r="G44" s="563"/>
      <c r="H44" s="560"/>
      <c r="I44" s="564"/>
      <c r="J44" s="562"/>
      <c r="K44" s="533"/>
    </row>
    <row r="45" spans="1:11" s="383" customFormat="1" ht="28.5" customHeight="1">
      <c r="A45" s="550"/>
      <c r="B45" s="568" t="s">
        <v>229</v>
      </c>
      <c r="C45" s="565"/>
      <c r="D45" s="544"/>
      <c r="E45" s="569"/>
      <c r="F45" s="555"/>
      <c r="G45" s="555"/>
      <c r="H45" s="565"/>
      <c r="I45" s="548"/>
      <c r="J45" s="570"/>
      <c r="K45" s="557"/>
    </row>
    <row r="46" spans="1:11" ht="24.75" customHeight="1">
      <c r="A46" s="558">
        <v>13</v>
      </c>
      <c r="B46" s="559" t="s">
        <v>258</v>
      </c>
      <c r="C46" s="560"/>
      <c r="D46" s="544"/>
      <c r="E46" s="562"/>
      <c r="F46" s="563"/>
      <c r="G46" s="563"/>
      <c r="H46" s="560"/>
      <c r="I46" s="548"/>
      <c r="J46" s="562"/>
      <c r="K46" s="533"/>
    </row>
    <row r="47" spans="1:11" s="383" customFormat="1" ht="33.75" customHeight="1">
      <c r="A47" s="550"/>
      <c r="B47" s="568" t="s">
        <v>229</v>
      </c>
      <c r="C47" s="565"/>
      <c r="D47" s="544"/>
      <c r="E47" s="572"/>
      <c r="F47" s="555"/>
      <c r="G47" s="555"/>
      <c r="H47" s="565"/>
      <c r="I47" s="548"/>
      <c r="J47" s="570"/>
      <c r="K47" s="557"/>
    </row>
    <row r="48" spans="1:11" ht="30.75" customHeight="1">
      <c r="A48" s="558">
        <f>+A46+1</f>
        <v>14</v>
      </c>
      <c r="B48" s="559" t="s">
        <v>256</v>
      </c>
      <c r="C48" s="560"/>
      <c r="D48" s="544"/>
      <c r="E48" s="562"/>
      <c r="F48" s="563"/>
      <c r="G48" s="563"/>
      <c r="H48" s="560"/>
      <c r="I48" s="548"/>
      <c r="J48" s="562"/>
      <c r="K48" s="533"/>
    </row>
    <row r="49" spans="1:11" s="383" customFormat="1" ht="34.5" customHeight="1">
      <c r="A49" s="550"/>
      <c r="B49" s="568" t="s">
        <v>229</v>
      </c>
      <c r="C49" s="565"/>
      <c r="D49" s="544"/>
      <c r="E49" s="569"/>
      <c r="F49" s="555"/>
      <c r="G49" s="555"/>
      <c r="H49" s="565"/>
      <c r="I49" s="548"/>
      <c r="J49" s="570"/>
      <c r="K49" s="557"/>
    </row>
    <row r="50" spans="1:11" s="381" customFormat="1" ht="32.25" customHeight="1">
      <c r="A50" s="541" t="s">
        <v>120</v>
      </c>
      <c r="B50" s="542" t="s">
        <v>255</v>
      </c>
      <c r="C50" s="543"/>
      <c r="D50" s="544"/>
      <c r="E50" s="545"/>
      <c r="F50" s="546"/>
      <c r="G50" s="546"/>
      <c r="H50" s="547"/>
      <c r="I50" s="548"/>
      <c r="J50" s="545"/>
      <c r="K50" s="527"/>
    </row>
    <row r="51" spans="1:11" s="383" customFormat="1" ht="34.5" customHeight="1">
      <c r="A51" s="550"/>
      <c r="B51" s="568" t="s">
        <v>229</v>
      </c>
      <c r="C51" s="565"/>
      <c r="D51" s="565"/>
      <c r="E51" s="565"/>
      <c r="F51" s="555"/>
      <c r="G51" s="555"/>
      <c r="H51" s="565"/>
      <c r="I51" s="565"/>
      <c r="J51" s="565"/>
      <c r="K51" s="557"/>
    </row>
    <row r="52" spans="1:11" s="381" customFormat="1" ht="30" customHeight="1">
      <c r="A52" s="541" t="s">
        <v>121</v>
      </c>
      <c r="B52" s="542" t="s">
        <v>254</v>
      </c>
      <c r="C52" s="543"/>
      <c r="D52" s="544"/>
      <c r="E52" s="545"/>
      <c r="F52" s="546"/>
      <c r="G52" s="546"/>
      <c r="H52" s="547"/>
      <c r="I52" s="548"/>
      <c r="J52" s="545"/>
      <c r="K52" s="527"/>
    </row>
    <row r="53" spans="1:11" s="383" customFormat="1" ht="30" customHeight="1">
      <c r="A53" s="550"/>
      <c r="B53" s="568" t="s">
        <v>229</v>
      </c>
      <c r="C53" s="565"/>
      <c r="D53" s="565"/>
      <c r="E53" s="565"/>
      <c r="F53" s="555"/>
      <c r="G53" s="555"/>
      <c r="H53" s="565"/>
      <c r="I53" s="565"/>
      <c r="J53" s="565"/>
      <c r="K53" s="557"/>
    </row>
    <row r="54" spans="1:11" s="381" customFormat="1" ht="62.25" customHeight="1" hidden="1">
      <c r="A54" s="541" t="s">
        <v>121</v>
      </c>
      <c r="B54" s="542" t="s">
        <v>253</v>
      </c>
      <c r="C54" s="569"/>
      <c r="D54" s="569"/>
      <c r="E54" s="569"/>
      <c r="F54" s="570"/>
      <c r="G54" s="570"/>
      <c r="H54" s="570"/>
      <c r="I54" s="570"/>
      <c r="J54" s="570"/>
      <c r="K54" s="527"/>
    </row>
    <row r="55" spans="1:11" ht="62.25" customHeight="1" hidden="1">
      <c r="A55" s="558"/>
      <c r="B55" s="559"/>
      <c r="C55" s="572"/>
      <c r="D55" s="572"/>
      <c r="E55" s="572"/>
      <c r="F55" s="573"/>
      <c r="G55" s="574"/>
      <c r="H55" s="574"/>
      <c r="I55" s="574"/>
      <c r="J55" s="570"/>
      <c r="K55" s="533"/>
    </row>
    <row r="56" spans="1:11" s="381" customFormat="1" ht="62.25" customHeight="1" hidden="1">
      <c r="A56" s="541"/>
      <c r="B56" s="542" t="s">
        <v>252</v>
      </c>
      <c r="C56" s="569"/>
      <c r="D56" s="569"/>
      <c r="E56" s="569"/>
      <c r="F56" s="542"/>
      <c r="G56" s="570"/>
      <c r="H56" s="570"/>
      <c r="I56" s="570"/>
      <c r="J56" s="570"/>
      <c r="K56" s="527"/>
    </row>
    <row r="57" spans="1:11" s="381" customFormat="1" ht="62.25" customHeight="1" hidden="1">
      <c r="A57" s="541" t="s">
        <v>251</v>
      </c>
      <c r="B57" s="542" t="s">
        <v>250</v>
      </c>
      <c r="C57" s="569"/>
      <c r="D57" s="569"/>
      <c r="E57" s="569"/>
      <c r="F57" s="542"/>
      <c r="G57" s="570"/>
      <c r="H57" s="570"/>
      <c r="I57" s="570"/>
      <c r="J57" s="570"/>
      <c r="K57" s="527"/>
    </row>
    <row r="58" spans="1:11" ht="20.25" customHeight="1">
      <c r="A58" s="575"/>
      <c r="B58" s="509"/>
      <c r="C58" s="508"/>
      <c r="D58" s="508"/>
      <c r="E58" s="508"/>
      <c r="F58" s="509"/>
      <c r="G58" s="510"/>
      <c r="H58" s="510"/>
      <c r="I58" s="510"/>
      <c r="J58" s="510"/>
      <c r="K58" s="513"/>
    </row>
    <row r="59" spans="1:11" ht="16.5">
      <c r="A59" s="576"/>
      <c r="B59" s="658" t="s">
        <v>570</v>
      </c>
      <c r="C59" s="658"/>
      <c r="D59" s="658"/>
      <c r="E59" s="508"/>
      <c r="F59" s="509"/>
      <c r="G59" s="510"/>
      <c r="H59" s="510"/>
      <c r="I59" s="510"/>
      <c r="J59" s="510"/>
      <c r="K59" s="513"/>
    </row>
    <row r="60" spans="1:11" ht="16.5">
      <c r="A60" s="577"/>
      <c r="B60" s="578"/>
      <c r="C60" s="579"/>
      <c r="D60" s="579"/>
      <c r="E60" s="579"/>
      <c r="F60" s="578"/>
      <c r="G60" s="578"/>
      <c r="H60" s="580"/>
      <c r="I60" s="580"/>
      <c r="J60" s="580"/>
      <c r="K60" s="581"/>
    </row>
    <row r="61" spans="1:11" ht="16.5">
      <c r="A61" s="575"/>
      <c r="B61" s="509"/>
      <c r="C61" s="508"/>
      <c r="D61" s="508"/>
      <c r="E61" s="508"/>
      <c r="F61" s="509"/>
      <c r="G61" s="510"/>
      <c r="H61" s="510"/>
      <c r="I61" s="510"/>
      <c r="J61" s="510"/>
      <c r="K61" s="513"/>
    </row>
    <row r="62" spans="1:11" ht="16.5">
      <c r="A62" s="575"/>
      <c r="B62" s="509"/>
      <c r="C62" s="508"/>
      <c r="D62" s="508"/>
      <c r="E62" s="508"/>
      <c r="F62" s="509"/>
      <c r="G62" s="510"/>
      <c r="H62" s="510"/>
      <c r="I62" s="510"/>
      <c r="J62" s="510"/>
      <c r="K62" s="513"/>
    </row>
    <row r="63" spans="1:11" ht="16.5">
      <c r="A63" s="575"/>
      <c r="B63" s="509"/>
      <c r="C63" s="508"/>
      <c r="D63" s="508"/>
      <c r="E63" s="508"/>
      <c r="F63" s="509"/>
      <c r="G63" s="510"/>
      <c r="H63" s="510"/>
      <c r="I63" s="510"/>
      <c r="J63" s="510"/>
      <c r="K63" s="513"/>
    </row>
    <row r="64" spans="1:11" ht="16.5">
      <c r="A64" s="575"/>
      <c r="B64" s="509"/>
      <c r="C64" s="508"/>
      <c r="D64" s="508"/>
      <c r="E64" s="508"/>
      <c r="F64" s="509"/>
      <c r="G64" s="510"/>
      <c r="H64" s="510"/>
      <c r="I64" s="510"/>
      <c r="J64" s="510"/>
      <c r="K64" s="513"/>
    </row>
    <row r="65" spans="1:11" ht="16.5">
      <c r="A65" s="575"/>
      <c r="B65" s="509"/>
      <c r="C65" s="508"/>
      <c r="D65" s="508"/>
      <c r="E65" s="508"/>
      <c r="F65" s="509"/>
      <c r="G65" s="510"/>
      <c r="H65" s="510"/>
      <c r="I65" s="510"/>
      <c r="J65" s="510"/>
      <c r="K65" s="513"/>
    </row>
    <row r="66" spans="1:11" ht="16.5">
      <c r="A66" s="575"/>
      <c r="B66" s="509"/>
      <c r="C66" s="508"/>
      <c r="D66" s="508"/>
      <c r="E66" s="508"/>
      <c r="F66" s="509"/>
      <c r="G66" s="510"/>
      <c r="H66" s="510"/>
      <c r="I66" s="510"/>
      <c r="J66" s="510"/>
      <c r="K66" s="513"/>
    </row>
    <row r="67" spans="1:11" ht="16.5">
      <c r="A67" s="575"/>
      <c r="B67" s="509"/>
      <c r="C67" s="508"/>
      <c r="D67" s="508"/>
      <c r="E67" s="508"/>
      <c r="F67" s="509"/>
      <c r="G67" s="510"/>
      <c r="H67" s="510"/>
      <c r="I67" s="510"/>
      <c r="J67" s="510"/>
      <c r="K67" s="513"/>
    </row>
    <row r="68" spans="1:11" ht="16.5">
      <c r="A68" s="575"/>
      <c r="B68" s="509"/>
      <c r="C68" s="508"/>
      <c r="D68" s="508"/>
      <c r="E68" s="508"/>
      <c r="F68" s="509"/>
      <c r="G68" s="510"/>
      <c r="H68" s="510"/>
      <c r="I68" s="510"/>
      <c r="J68" s="510"/>
      <c r="K68" s="513"/>
    </row>
    <row r="69" spans="1:11" ht="16.5">
      <c r="A69" s="575"/>
      <c r="B69" s="509"/>
      <c r="C69" s="508"/>
      <c r="D69" s="508"/>
      <c r="E69" s="508"/>
      <c r="F69" s="509"/>
      <c r="G69" s="510"/>
      <c r="H69" s="510"/>
      <c r="I69" s="510"/>
      <c r="J69" s="510"/>
      <c r="K69" s="513"/>
    </row>
    <row r="70" spans="1:11" ht="16.5">
      <c r="A70" s="575"/>
      <c r="B70" s="509"/>
      <c r="C70" s="508"/>
      <c r="D70" s="508"/>
      <c r="E70" s="508"/>
      <c r="F70" s="509"/>
      <c r="G70" s="510"/>
      <c r="H70" s="510"/>
      <c r="I70" s="510"/>
      <c r="J70" s="510"/>
      <c r="K70" s="513"/>
    </row>
    <row r="71" spans="1:11" ht="16.5">
      <c r="A71" s="575"/>
      <c r="B71" s="509"/>
      <c r="C71" s="508"/>
      <c r="D71" s="508"/>
      <c r="E71" s="508"/>
      <c r="F71" s="509"/>
      <c r="G71" s="510"/>
      <c r="H71" s="510"/>
      <c r="I71" s="510"/>
      <c r="J71" s="510"/>
      <c r="K71" s="513"/>
    </row>
    <row r="72" spans="1:11" ht="16.5">
      <c r="A72" s="575"/>
      <c r="B72" s="509"/>
      <c r="C72" s="508"/>
      <c r="D72" s="508"/>
      <c r="E72" s="508"/>
      <c r="F72" s="509"/>
      <c r="G72" s="510"/>
      <c r="H72" s="510"/>
      <c r="I72" s="510"/>
      <c r="J72" s="510"/>
      <c r="K72" s="513"/>
    </row>
    <row r="73" spans="1:11" ht="16.5">
      <c r="A73" s="575"/>
      <c r="B73" s="509"/>
      <c r="C73" s="508"/>
      <c r="D73" s="508"/>
      <c r="E73" s="508"/>
      <c r="F73" s="509"/>
      <c r="G73" s="510"/>
      <c r="H73" s="510"/>
      <c r="I73" s="510"/>
      <c r="J73" s="510"/>
      <c r="K73" s="513"/>
    </row>
    <row r="74" spans="1:11" ht="16.5">
      <c r="A74" s="575"/>
      <c r="B74" s="509"/>
      <c r="C74" s="508"/>
      <c r="D74" s="508"/>
      <c r="E74" s="508"/>
      <c r="F74" s="509"/>
      <c r="G74" s="510"/>
      <c r="H74" s="510"/>
      <c r="I74" s="510"/>
      <c r="J74" s="510"/>
      <c r="K74" s="513"/>
    </row>
    <row r="75" spans="1:11" ht="16.5">
      <c r="A75" s="575"/>
      <c r="B75" s="509"/>
      <c r="C75" s="508"/>
      <c r="D75" s="508"/>
      <c r="E75" s="508"/>
      <c r="F75" s="509"/>
      <c r="G75" s="510"/>
      <c r="H75" s="510"/>
      <c r="I75" s="510"/>
      <c r="J75" s="510"/>
      <c r="K75" s="513"/>
    </row>
    <row r="76" spans="1:11" ht="16.5">
      <c r="A76" s="575"/>
      <c r="B76" s="509"/>
      <c r="C76" s="508"/>
      <c r="D76" s="508"/>
      <c r="E76" s="508"/>
      <c r="F76" s="509"/>
      <c r="G76" s="510"/>
      <c r="H76" s="510"/>
      <c r="I76" s="510"/>
      <c r="J76" s="510"/>
      <c r="K76" s="513"/>
    </row>
    <row r="77" spans="1:11" ht="16.5">
      <c r="A77" s="575"/>
      <c r="B77" s="509"/>
      <c r="C77" s="508"/>
      <c r="D77" s="508"/>
      <c r="E77" s="508"/>
      <c r="F77" s="509"/>
      <c r="G77" s="510"/>
      <c r="H77" s="510"/>
      <c r="I77" s="510"/>
      <c r="J77" s="510"/>
      <c r="K77" s="513"/>
    </row>
    <row r="78" spans="1:11" ht="16.5">
      <c r="A78" s="575"/>
      <c r="B78" s="509"/>
      <c r="C78" s="508"/>
      <c r="D78" s="508"/>
      <c r="E78" s="508"/>
      <c r="F78" s="509"/>
      <c r="G78" s="510"/>
      <c r="H78" s="510"/>
      <c r="I78" s="510"/>
      <c r="J78" s="510"/>
      <c r="K78" s="513"/>
    </row>
    <row r="79" spans="1:11" ht="16.5">
      <c r="A79" s="575"/>
      <c r="B79" s="509"/>
      <c r="C79" s="508"/>
      <c r="D79" s="508"/>
      <c r="E79" s="508"/>
      <c r="F79" s="509"/>
      <c r="G79" s="510"/>
      <c r="H79" s="510"/>
      <c r="I79" s="510"/>
      <c r="J79" s="510"/>
      <c r="K79" s="513"/>
    </row>
    <row r="80" spans="1:11" ht="16.5">
      <c r="A80" s="575"/>
      <c r="B80" s="509"/>
      <c r="C80" s="508"/>
      <c r="D80" s="508"/>
      <c r="E80" s="508"/>
      <c r="F80" s="509"/>
      <c r="G80" s="510"/>
      <c r="H80" s="510"/>
      <c r="I80" s="510"/>
      <c r="J80" s="510"/>
      <c r="K80" s="513"/>
    </row>
    <row r="81" spans="1:11" ht="16.5">
      <c r="A81" s="575"/>
      <c r="B81" s="509"/>
      <c r="C81" s="508"/>
      <c r="D81" s="508"/>
      <c r="E81" s="508"/>
      <c r="F81" s="509"/>
      <c r="G81" s="510"/>
      <c r="H81" s="510"/>
      <c r="I81" s="510"/>
      <c r="J81" s="510"/>
      <c r="K81" s="513"/>
    </row>
    <row r="82" spans="1:11" ht="16.5">
      <c r="A82" s="575"/>
      <c r="B82" s="509"/>
      <c r="C82" s="508"/>
      <c r="D82" s="508"/>
      <c r="E82" s="508"/>
      <c r="F82" s="509"/>
      <c r="G82" s="510"/>
      <c r="H82" s="510"/>
      <c r="I82" s="510"/>
      <c r="J82" s="510"/>
      <c r="K82" s="513"/>
    </row>
    <row r="83" spans="1:11" ht="16.5">
      <c r="A83" s="575"/>
      <c r="B83" s="509"/>
      <c r="C83" s="508"/>
      <c r="D83" s="508"/>
      <c r="E83" s="508"/>
      <c r="F83" s="509"/>
      <c r="G83" s="510"/>
      <c r="H83" s="510"/>
      <c r="I83" s="510"/>
      <c r="J83" s="510"/>
      <c r="K83" s="513"/>
    </row>
    <row r="84" spans="1:11" ht="16.5">
      <c r="A84" s="575"/>
      <c r="B84" s="509"/>
      <c r="C84" s="508"/>
      <c r="D84" s="508"/>
      <c r="E84" s="508"/>
      <c r="F84" s="509"/>
      <c r="G84" s="510"/>
      <c r="H84" s="510"/>
      <c r="I84" s="510"/>
      <c r="J84" s="510"/>
      <c r="K84" s="513"/>
    </row>
    <row r="85" spans="1:11" ht="16.5">
      <c r="A85" s="575"/>
      <c r="B85" s="509"/>
      <c r="C85" s="508"/>
      <c r="D85" s="508"/>
      <c r="E85" s="508"/>
      <c r="F85" s="509"/>
      <c r="G85" s="510"/>
      <c r="H85" s="510"/>
      <c r="I85" s="510"/>
      <c r="J85" s="510"/>
      <c r="K85" s="513"/>
    </row>
    <row r="86" spans="1:11" ht="16.5">
      <c r="A86" s="575"/>
      <c r="B86" s="509"/>
      <c r="C86" s="508"/>
      <c r="D86" s="508"/>
      <c r="E86" s="508"/>
      <c r="F86" s="509"/>
      <c r="G86" s="510"/>
      <c r="H86" s="510"/>
      <c r="I86" s="510"/>
      <c r="J86" s="510"/>
      <c r="K86" s="513"/>
    </row>
    <row r="87" spans="1:11" ht="16.5">
      <c r="A87" s="575"/>
      <c r="B87" s="509"/>
      <c r="C87" s="508"/>
      <c r="D87" s="508"/>
      <c r="E87" s="508"/>
      <c r="F87" s="509"/>
      <c r="G87" s="510"/>
      <c r="H87" s="510"/>
      <c r="I87" s="510"/>
      <c r="J87" s="510"/>
      <c r="K87" s="513"/>
    </row>
    <row r="88" spans="1:11" ht="16.5">
      <c r="A88" s="575"/>
      <c r="B88" s="509"/>
      <c r="C88" s="508"/>
      <c r="D88" s="508"/>
      <c r="E88" s="508"/>
      <c r="F88" s="509"/>
      <c r="G88" s="510"/>
      <c r="H88" s="510"/>
      <c r="I88" s="510"/>
      <c r="J88" s="510"/>
      <c r="K88" s="513"/>
    </row>
    <row r="89" spans="1:11" ht="16.5">
      <c r="A89" s="575"/>
      <c r="B89" s="509"/>
      <c r="C89" s="508"/>
      <c r="D89" s="508"/>
      <c r="E89" s="508"/>
      <c r="F89" s="509"/>
      <c r="G89" s="510"/>
      <c r="H89" s="510"/>
      <c r="I89" s="510"/>
      <c r="J89" s="510"/>
      <c r="K89" s="513"/>
    </row>
    <row r="90" spans="1:11" ht="16.5">
      <c r="A90" s="575"/>
      <c r="B90" s="509"/>
      <c r="C90" s="508"/>
      <c r="D90" s="508"/>
      <c r="E90" s="508"/>
      <c r="F90" s="509"/>
      <c r="G90" s="510"/>
      <c r="H90" s="510"/>
      <c r="I90" s="510"/>
      <c r="J90" s="510"/>
      <c r="K90" s="513"/>
    </row>
    <row r="91" spans="1:11" ht="16.5">
      <c r="A91" s="575"/>
      <c r="B91" s="509"/>
      <c r="C91" s="508"/>
      <c r="D91" s="508"/>
      <c r="E91" s="508"/>
      <c r="F91" s="509"/>
      <c r="G91" s="510"/>
      <c r="H91" s="510"/>
      <c r="I91" s="510"/>
      <c r="J91" s="510"/>
      <c r="K91" s="513"/>
    </row>
    <row r="92" spans="1:11" ht="16.5">
      <c r="A92" s="575"/>
      <c r="B92" s="509"/>
      <c r="C92" s="508"/>
      <c r="D92" s="508"/>
      <c r="E92" s="508"/>
      <c r="F92" s="509"/>
      <c r="G92" s="510"/>
      <c r="H92" s="510"/>
      <c r="I92" s="510"/>
      <c r="J92" s="510"/>
      <c r="K92" s="513"/>
    </row>
    <row r="93" spans="1:11" ht="16.5">
      <c r="A93" s="575"/>
      <c r="B93" s="509"/>
      <c r="C93" s="508"/>
      <c r="D93" s="508"/>
      <c r="E93" s="508"/>
      <c r="F93" s="509"/>
      <c r="G93" s="510"/>
      <c r="H93" s="510"/>
      <c r="I93" s="510"/>
      <c r="J93" s="510"/>
      <c r="K93" s="513"/>
    </row>
    <row r="94" spans="1:11" ht="16.5">
      <c r="A94" s="575"/>
      <c r="B94" s="509"/>
      <c r="C94" s="508"/>
      <c r="D94" s="508"/>
      <c r="E94" s="508"/>
      <c r="F94" s="509"/>
      <c r="G94" s="510"/>
      <c r="H94" s="510"/>
      <c r="I94" s="510"/>
      <c r="J94" s="510"/>
      <c r="K94" s="513"/>
    </row>
    <row r="95" spans="1:11" ht="16.5">
      <c r="A95" s="575"/>
      <c r="B95" s="509"/>
      <c r="C95" s="508"/>
      <c r="D95" s="508"/>
      <c r="E95" s="508"/>
      <c r="F95" s="509"/>
      <c r="G95" s="510"/>
      <c r="H95" s="510"/>
      <c r="I95" s="510"/>
      <c r="J95" s="510"/>
      <c r="K95" s="513"/>
    </row>
    <row r="96" spans="1:11" ht="16.5">
      <c r="A96" s="575"/>
      <c r="B96" s="509"/>
      <c r="C96" s="508"/>
      <c r="D96" s="508"/>
      <c r="E96" s="508"/>
      <c r="F96" s="509"/>
      <c r="G96" s="510"/>
      <c r="H96" s="510"/>
      <c r="I96" s="510"/>
      <c r="J96" s="510"/>
      <c r="K96" s="513"/>
    </row>
    <row r="97" spans="1:11" ht="16.5">
      <c r="A97" s="575"/>
      <c r="B97" s="509"/>
      <c r="C97" s="508"/>
      <c r="D97" s="508"/>
      <c r="E97" s="508"/>
      <c r="F97" s="509"/>
      <c r="G97" s="510"/>
      <c r="H97" s="510"/>
      <c r="I97" s="510"/>
      <c r="J97" s="510"/>
      <c r="K97" s="513"/>
    </row>
    <row r="98" spans="1:11" ht="16.5">
      <c r="A98" s="575"/>
      <c r="B98" s="509"/>
      <c r="C98" s="508"/>
      <c r="D98" s="508"/>
      <c r="E98" s="508"/>
      <c r="F98" s="509"/>
      <c r="G98" s="510"/>
      <c r="H98" s="510"/>
      <c r="I98" s="510"/>
      <c r="J98" s="510"/>
      <c r="K98" s="513"/>
    </row>
    <row r="99" spans="1:11" ht="16.5">
      <c r="A99" s="575"/>
      <c r="B99" s="509"/>
      <c r="C99" s="508"/>
      <c r="D99" s="508"/>
      <c r="E99" s="508"/>
      <c r="F99" s="509"/>
      <c r="G99" s="510"/>
      <c r="H99" s="510"/>
      <c r="I99" s="510"/>
      <c r="J99" s="510"/>
      <c r="K99" s="513"/>
    </row>
    <row r="100" spans="1:11" ht="16.5">
      <c r="A100" s="575"/>
      <c r="B100" s="509"/>
      <c r="C100" s="508"/>
      <c r="D100" s="508"/>
      <c r="E100" s="508"/>
      <c r="F100" s="509"/>
      <c r="G100" s="510"/>
      <c r="H100" s="510"/>
      <c r="I100" s="510"/>
      <c r="J100" s="510"/>
      <c r="K100" s="513"/>
    </row>
    <row r="101" spans="1:11" ht="16.5">
      <c r="A101" s="575"/>
      <c r="B101" s="509"/>
      <c r="C101" s="508"/>
      <c r="D101" s="508"/>
      <c r="E101" s="508"/>
      <c r="F101" s="509"/>
      <c r="G101" s="510"/>
      <c r="H101" s="510"/>
      <c r="I101" s="510"/>
      <c r="J101" s="510"/>
      <c r="K101" s="513"/>
    </row>
    <row r="102" spans="1:11" ht="16.5">
      <c r="A102" s="575"/>
      <c r="B102" s="509"/>
      <c r="C102" s="508"/>
      <c r="D102" s="508"/>
      <c r="E102" s="508"/>
      <c r="F102" s="509"/>
      <c r="G102" s="510"/>
      <c r="H102" s="510"/>
      <c r="I102" s="510"/>
      <c r="J102" s="510"/>
      <c r="K102" s="513"/>
    </row>
    <row r="103" spans="1:11" ht="16.5">
      <c r="A103" s="575"/>
      <c r="B103" s="509"/>
      <c r="C103" s="508"/>
      <c r="D103" s="508"/>
      <c r="E103" s="508"/>
      <c r="F103" s="509"/>
      <c r="G103" s="510"/>
      <c r="H103" s="510"/>
      <c r="I103" s="510"/>
      <c r="J103" s="510"/>
      <c r="K103" s="513"/>
    </row>
    <row r="104" spans="1:11" ht="16.5">
      <c r="A104" s="575"/>
      <c r="B104" s="509"/>
      <c r="C104" s="508"/>
      <c r="D104" s="508"/>
      <c r="E104" s="508"/>
      <c r="F104" s="509"/>
      <c r="G104" s="510"/>
      <c r="H104" s="510"/>
      <c r="I104" s="510"/>
      <c r="J104" s="510"/>
      <c r="K104" s="513"/>
    </row>
    <row r="105" spans="1:11" ht="16.5">
      <c r="A105" s="575"/>
      <c r="B105" s="509"/>
      <c r="C105" s="508"/>
      <c r="D105" s="508"/>
      <c r="E105" s="508"/>
      <c r="F105" s="509"/>
      <c r="G105" s="510"/>
      <c r="H105" s="510"/>
      <c r="I105" s="510"/>
      <c r="J105" s="510"/>
      <c r="K105" s="513"/>
    </row>
    <row r="106" spans="1:11" ht="16.5">
      <c r="A106" s="575"/>
      <c r="B106" s="509"/>
      <c r="C106" s="508"/>
      <c r="D106" s="508"/>
      <c r="E106" s="508"/>
      <c r="F106" s="509"/>
      <c r="G106" s="510"/>
      <c r="H106" s="510"/>
      <c r="I106" s="510"/>
      <c r="J106" s="510"/>
      <c r="K106" s="513"/>
    </row>
    <row r="107" spans="1:11" ht="16.5">
      <c r="A107" s="575"/>
      <c r="B107" s="509"/>
      <c r="C107" s="508"/>
      <c r="D107" s="508"/>
      <c r="E107" s="508"/>
      <c r="F107" s="509"/>
      <c r="G107" s="510"/>
      <c r="H107" s="510"/>
      <c r="I107" s="510"/>
      <c r="J107" s="510"/>
      <c r="K107" s="513"/>
    </row>
    <row r="108" spans="1:11" ht="16.5">
      <c r="A108" s="575"/>
      <c r="B108" s="509"/>
      <c r="C108" s="508"/>
      <c r="D108" s="508"/>
      <c r="E108" s="508"/>
      <c r="F108" s="509"/>
      <c r="G108" s="510"/>
      <c r="H108" s="510"/>
      <c r="I108" s="510"/>
      <c r="J108" s="510"/>
      <c r="K108" s="513"/>
    </row>
    <row r="109" spans="1:11" ht="16.5">
      <c r="A109" s="575"/>
      <c r="B109" s="509"/>
      <c r="C109" s="508"/>
      <c r="D109" s="508"/>
      <c r="E109" s="508"/>
      <c r="F109" s="509"/>
      <c r="G109" s="510"/>
      <c r="H109" s="510"/>
      <c r="I109" s="510"/>
      <c r="J109" s="510"/>
      <c r="K109" s="513"/>
    </row>
    <row r="110" spans="1:11" ht="16.5">
      <c r="A110" s="575"/>
      <c r="B110" s="509"/>
      <c r="C110" s="508"/>
      <c r="D110" s="508"/>
      <c r="E110" s="508"/>
      <c r="F110" s="509"/>
      <c r="G110" s="510"/>
      <c r="H110" s="510"/>
      <c r="I110" s="510"/>
      <c r="J110" s="510"/>
      <c r="K110" s="513"/>
    </row>
    <row r="111" spans="1:11" ht="16.5">
      <c r="A111" s="575"/>
      <c r="B111" s="509"/>
      <c r="C111" s="508"/>
      <c r="D111" s="508"/>
      <c r="E111" s="508"/>
      <c r="F111" s="509"/>
      <c r="G111" s="510"/>
      <c r="H111" s="510"/>
      <c r="I111" s="510"/>
      <c r="J111" s="510"/>
      <c r="K111" s="513"/>
    </row>
    <row r="112" spans="1:11" ht="16.5">
      <c r="A112" s="575"/>
      <c r="B112" s="509"/>
      <c r="C112" s="508"/>
      <c r="D112" s="508"/>
      <c r="E112" s="508"/>
      <c r="F112" s="509"/>
      <c r="G112" s="510"/>
      <c r="H112" s="510"/>
      <c r="I112" s="510"/>
      <c r="J112" s="510"/>
      <c r="K112" s="513"/>
    </row>
    <row r="113" spans="1:11" ht="16.5">
      <c r="A113" s="575"/>
      <c r="B113" s="509"/>
      <c r="C113" s="508"/>
      <c r="D113" s="508"/>
      <c r="E113" s="508"/>
      <c r="F113" s="509"/>
      <c r="G113" s="510"/>
      <c r="H113" s="510"/>
      <c r="I113" s="510"/>
      <c r="J113" s="510"/>
      <c r="K113" s="513"/>
    </row>
    <row r="114" spans="1:11" ht="16.5">
      <c r="A114" s="575"/>
      <c r="B114" s="509"/>
      <c r="C114" s="508"/>
      <c r="D114" s="508"/>
      <c r="E114" s="508"/>
      <c r="F114" s="509"/>
      <c r="G114" s="510"/>
      <c r="H114" s="510"/>
      <c r="I114" s="510"/>
      <c r="J114" s="510"/>
      <c r="K114" s="513"/>
    </row>
    <row r="115" spans="1:11" ht="16.5">
      <c r="A115" s="575"/>
      <c r="B115" s="509"/>
      <c r="C115" s="508"/>
      <c r="D115" s="508"/>
      <c r="E115" s="508"/>
      <c r="F115" s="509"/>
      <c r="G115" s="510"/>
      <c r="H115" s="510"/>
      <c r="I115" s="510"/>
      <c r="J115" s="510"/>
      <c r="K115" s="513"/>
    </row>
    <row r="116" spans="1:11" ht="16.5">
      <c r="A116" s="575"/>
      <c r="B116" s="509"/>
      <c r="C116" s="508"/>
      <c r="D116" s="508"/>
      <c r="E116" s="508"/>
      <c r="F116" s="509"/>
      <c r="G116" s="510"/>
      <c r="H116" s="510"/>
      <c r="I116" s="510"/>
      <c r="J116" s="510"/>
      <c r="K116" s="513"/>
    </row>
    <row r="117" spans="1:11" ht="16.5">
      <c r="A117" s="575"/>
      <c r="B117" s="509"/>
      <c r="C117" s="508"/>
      <c r="D117" s="508"/>
      <c r="E117" s="508"/>
      <c r="F117" s="509"/>
      <c r="G117" s="510"/>
      <c r="H117" s="510"/>
      <c r="I117" s="510"/>
      <c r="J117" s="510"/>
      <c r="K117" s="513"/>
    </row>
    <row r="118" spans="1:11" ht="16.5">
      <c r="A118" s="575"/>
      <c r="B118" s="509"/>
      <c r="C118" s="508"/>
      <c r="D118" s="508"/>
      <c r="E118" s="508"/>
      <c r="F118" s="509"/>
      <c r="G118" s="510"/>
      <c r="H118" s="510"/>
      <c r="I118" s="510"/>
      <c r="J118" s="510"/>
      <c r="K118" s="513"/>
    </row>
    <row r="119" spans="1:11" ht="16.5">
      <c r="A119" s="575"/>
      <c r="B119" s="509"/>
      <c r="C119" s="508"/>
      <c r="D119" s="508"/>
      <c r="E119" s="508"/>
      <c r="F119" s="509"/>
      <c r="G119" s="510"/>
      <c r="H119" s="510"/>
      <c r="I119" s="510"/>
      <c r="J119" s="510"/>
      <c r="K119" s="513"/>
    </row>
    <row r="120" spans="1:11" ht="16.5">
      <c r="A120" s="575"/>
      <c r="B120" s="509"/>
      <c r="C120" s="508"/>
      <c r="D120" s="508"/>
      <c r="E120" s="508"/>
      <c r="F120" s="509"/>
      <c r="G120" s="510"/>
      <c r="H120" s="510"/>
      <c r="I120" s="510"/>
      <c r="J120" s="510"/>
      <c r="K120" s="513"/>
    </row>
    <row r="121" spans="1:11" ht="16.5">
      <c r="A121" s="575"/>
      <c r="B121" s="509"/>
      <c r="C121" s="508"/>
      <c r="D121" s="508"/>
      <c r="E121" s="508"/>
      <c r="F121" s="509"/>
      <c r="G121" s="510"/>
      <c r="H121" s="510"/>
      <c r="I121" s="510"/>
      <c r="J121" s="510"/>
      <c r="K121" s="513"/>
    </row>
    <row r="122" spans="1:11" ht="16.5">
      <c r="A122" s="575"/>
      <c r="B122" s="509"/>
      <c r="C122" s="508"/>
      <c r="D122" s="508"/>
      <c r="E122" s="508"/>
      <c r="F122" s="509"/>
      <c r="G122" s="510"/>
      <c r="H122" s="510"/>
      <c r="I122" s="510"/>
      <c r="J122" s="510"/>
      <c r="K122" s="513"/>
    </row>
    <row r="123" spans="1:11" ht="16.5">
      <c r="A123" s="575"/>
      <c r="B123" s="509"/>
      <c r="C123" s="508"/>
      <c r="D123" s="508"/>
      <c r="E123" s="508"/>
      <c r="F123" s="509"/>
      <c r="G123" s="510"/>
      <c r="H123" s="510"/>
      <c r="I123" s="510"/>
      <c r="J123" s="510"/>
      <c r="K123" s="513"/>
    </row>
    <row r="124" spans="1:11" ht="16.5">
      <c r="A124" s="575"/>
      <c r="B124" s="509"/>
      <c r="C124" s="508"/>
      <c r="D124" s="508"/>
      <c r="E124" s="508"/>
      <c r="F124" s="509"/>
      <c r="G124" s="510"/>
      <c r="H124" s="510"/>
      <c r="I124" s="510"/>
      <c r="J124" s="510"/>
      <c r="K124" s="513"/>
    </row>
    <row r="125" spans="1:11" ht="16.5">
      <c r="A125" s="575"/>
      <c r="B125" s="509"/>
      <c r="C125" s="508"/>
      <c r="D125" s="508"/>
      <c r="E125" s="508"/>
      <c r="F125" s="509"/>
      <c r="G125" s="510"/>
      <c r="H125" s="510"/>
      <c r="I125" s="510"/>
      <c r="J125" s="510"/>
      <c r="K125" s="513"/>
    </row>
    <row r="126" spans="1:11" ht="16.5">
      <c r="A126" s="575"/>
      <c r="B126" s="509"/>
      <c r="C126" s="508"/>
      <c r="D126" s="508"/>
      <c r="E126" s="508"/>
      <c r="F126" s="509"/>
      <c r="G126" s="510"/>
      <c r="H126" s="510"/>
      <c r="I126" s="510"/>
      <c r="J126" s="510"/>
      <c r="K126" s="513"/>
    </row>
    <row r="127" spans="1:11" ht="16.5">
      <c r="A127" s="575"/>
      <c r="B127" s="509"/>
      <c r="C127" s="508"/>
      <c r="D127" s="508"/>
      <c r="E127" s="508"/>
      <c r="F127" s="509"/>
      <c r="G127" s="510"/>
      <c r="H127" s="510"/>
      <c r="I127" s="510"/>
      <c r="J127" s="510"/>
      <c r="K127" s="513"/>
    </row>
    <row r="128" spans="1:11" ht="16.5">
      <c r="A128" s="575"/>
      <c r="B128" s="509"/>
      <c r="C128" s="508"/>
      <c r="D128" s="508"/>
      <c r="E128" s="508"/>
      <c r="F128" s="509"/>
      <c r="G128" s="510"/>
      <c r="H128" s="510"/>
      <c r="I128" s="510"/>
      <c r="J128" s="510"/>
      <c r="K128" s="513"/>
    </row>
    <row r="129" spans="1:11" ht="16.5">
      <c r="A129" s="575"/>
      <c r="B129" s="509"/>
      <c r="C129" s="508"/>
      <c r="D129" s="508"/>
      <c r="E129" s="508"/>
      <c r="F129" s="509"/>
      <c r="G129" s="510"/>
      <c r="H129" s="510"/>
      <c r="I129" s="510"/>
      <c r="J129" s="510"/>
      <c r="K129" s="513"/>
    </row>
    <row r="130" spans="1:11" ht="16.5">
      <c r="A130" s="575"/>
      <c r="B130" s="509"/>
      <c r="C130" s="508"/>
      <c r="D130" s="508"/>
      <c r="E130" s="508"/>
      <c r="F130" s="509"/>
      <c r="G130" s="510"/>
      <c r="H130" s="510"/>
      <c r="I130" s="510"/>
      <c r="J130" s="510"/>
      <c r="K130" s="513"/>
    </row>
    <row r="131" spans="1:11" ht="16.5">
      <c r="A131" s="575"/>
      <c r="B131" s="509"/>
      <c r="C131" s="508"/>
      <c r="D131" s="508"/>
      <c r="E131" s="508"/>
      <c r="F131" s="509"/>
      <c r="G131" s="510"/>
      <c r="H131" s="510"/>
      <c r="I131" s="510"/>
      <c r="J131" s="510"/>
      <c r="K131" s="513"/>
    </row>
    <row r="132" spans="1:11" ht="16.5">
      <c r="A132" s="575"/>
      <c r="B132" s="509"/>
      <c r="C132" s="508"/>
      <c r="D132" s="508"/>
      <c r="E132" s="508"/>
      <c r="F132" s="509"/>
      <c r="G132" s="510"/>
      <c r="H132" s="510"/>
      <c r="I132" s="510"/>
      <c r="J132" s="510"/>
      <c r="K132" s="513"/>
    </row>
    <row r="133" spans="1:11" ht="16.5">
      <c r="A133" s="575"/>
      <c r="B133" s="509"/>
      <c r="C133" s="508"/>
      <c r="D133" s="508"/>
      <c r="E133" s="508"/>
      <c r="F133" s="509"/>
      <c r="G133" s="510"/>
      <c r="H133" s="510"/>
      <c r="I133" s="510"/>
      <c r="J133" s="510"/>
      <c r="K133" s="513"/>
    </row>
    <row r="134" spans="1:11" ht="16.5">
      <c r="A134" s="575"/>
      <c r="B134" s="509"/>
      <c r="C134" s="508"/>
      <c r="D134" s="508"/>
      <c r="E134" s="508"/>
      <c r="F134" s="509"/>
      <c r="G134" s="510"/>
      <c r="H134" s="510"/>
      <c r="I134" s="510"/>
      <c r="J134" s="510"/>
      <c r="K134" s="513"/>
    </row>
    <row r="135" spans="1:11" ht="16.5">
      <c r="A135" s="575"/>
      <c r="B135" s="509"/>
      <c r="C135" s="508"/>
      <c r="D135" s="508"/>
      <c r="E135" s="508"/>
      <c r="F135" s="509"/>
      <c r="G135" s="510"/>
      <c r="H135" s="510"/>
      <c r="I135" s="510"/>
      <c r="J135" s="510"/>
      <c r="K135" s="513"/>
    </row>
    <row r="136" spans="1:11" ht="16.5">
      <c r="A136" s="575"/>
      <c r="B136" s="509"/>
      <c r="C136" s="508"/>
      <c r="D136" s="508"/>
      <c r="E136" s="508"/>
      <c r="F136" s="509"/>
      <c r="G136" s="510"/>
      <c r="H136" s="510"/>
      <c r="I136" s="510"/>
      <c r="J136" s="510"/>
      <c r="K136" s="513"/>
    </row>
    <row r="137" spans="1:11" ht="16.5">
      <c r="A137" s="575"/>
      <c r="B137" s="509"/>
      <c r="C137" s="508"/>
      <c r="D137" s="508"/>
      <c r="E137" s="508"/>
      <c r="F137" s="509"/>
      <c r="G137" s="510"/>
      <c r="H137" s="510"/>
      <c r="I137" s="510"/>
      <c r="J137" s="510"/>
      <c r="K137" s="513"/>
    </row>
    <row r="138" spans="1:11" ht="16.5">
      <c r="A138" s="575"/>
      <c r="B138" s="509"/>
      <c r="C138" s="508"/>
      <c r="D138" s="508"/>
      <c r="E138" s="508"/>
      <c r="F138" s="509"/>
      <c r="G138" s="510"/>
      <c r="H138" s="510"/>
      <c r="I138" s="510"/>
      <c r="J138" s="510"/>
      <c r="K138" s="513"/>
    </row>
    <row r="139" spans="1:11" ht="16.5">
      <c r="A139" s="575"/>
      <c r="B139" s="509"/>
      <c r="C139" s="508"/>
      <c r="D139" s="508"/>
      <c r="E139" s="508"/>
      <c r="F139" s="509"/>
      <c r="G139" s="510"/>
      <c r="H139" s="510"/>
      <c r="I139" s="510"/>
      <c r="J139" s="510"/>
      <c r="K139" s="513"/>
    </row>
    <row r="140" spans="1:11" ht="16.5">
      <c r="A140" s="575"/>
      <c r="B140" s="509"/>
      <c r="C140" s="508"/>
      <c r="D140" s="508"/>
      <c r="E140" s="508"/>
      <c r="F140" s="509"/>
      <c r="G140" s="510"/>
      <c r="H140" s="510"/>
      <c r="I140" s="510"/>
      <c r="J140" s="510"/>
      <c r="K140" s="513"/>
    </row>
    <row r="141" spans="1:11" ht="16.5">
      <c r="A141" s="575"/>
      <c r="B141" s="509"/>
      <c r="C141" s="508"/>
      <c r="D141" s="508"/>
      <c r="E141" s="508"/>
      <c r="F141" s="509"/>
      <c r="G141" s="510"/>
      <c r="H141" s="510"/>
      <c r="I141" s="510"/>
      <c r="J141" s="510"/>
      <c r="K141" s="513"/>
    </row>
    <row r="142" spans="1:11" ht="16.5">
      <c r="A142" s="575"/>
      <c r="B142" s="509"/>
      <c r="C142" s="508"/>
      <c r="D142" s="508"/>
      <c r="E142" s="508"/>
      <c r="F142" s="509"/>
      <c r="G142" s="510"/>
      <c r="H142" s="510"/>
      <c r="I142" s="510"/>
      <c r="J142" s="510"/>
      <c r="K142" s="513"/>
    </row>
    <row r="143" spans="1:11" ht="16.5">
      <c r="A143" s="575"/>
      <c r="B143" s="509"/>
      <c r="C143" s="508"/>
      <c r="D143" s="508"/>
      <c r="E143" s="508"/>
      <c r="F143" s="509"/>
      <c r="G143" s="510"/>
      <c r="H143" s="510"/>
      <c r="I143" s="510"/>
      <c r="J143" s="510"/>
      <c r="K143" s="513"/>
    </row>
    <row r="144" spans="1:11" ht="16.5">
      <c r="A144" s="575"/>
      <c r="B144" s="509"/>
      <c r="C144" s="508"/>
      <c r="D144" s="508"/>
      <c r="E144" s="508"/>
      <c r="F144" s="509"/>
      <c r="G144" s="510"/>
      <c r="H144" s="510"/>
      <c r="I144" s="510"/>
      <c r="J144" s="510"/>
      <c r="K144" s="513"/>
    </row>
    <row r="145" spans="1:11" ht="16.5">
      <c r="A145" s="575"/>
      <c r="B145" s="509"/>
      <c r="C145" s="508"/>
      <c r="D145" s="508"/>
      <c r="E145" s="508"/>
      <c r="F145" s="509"/>
      <c r="G145" s="510"/>
      <c r="H145" s="510"/>
      <c r="I145" s="510"/>
      <c r="J145" s="510"/>
      <c r="K145" s="513"/>
    </row>
    <row r="146" spans="1:11" ht="16.5">
      <c r="A146" s="575"/>
      <c r="B146" s="509"/>
      <c r="C146" s="508"/>
      <c r="D146" s="508"/>
      <c r="E146" s="508"/>
      <c r="F146" s="509"/>
      <c r="G146" s="510"/>
      <c r="H146" s="510"/>
      <c r="I146" s="510"/>
      <c r="J146" s="510"/>
      <c r="K146" s="513"/>
    </row>
    <row r="147" spans="1:11" ht="16.5">
      <c r="A147" s="575"/>
      <c r="B147" s="509"/>
      <c r="C147" s="508"/>
      <c r="D147" s="508"/>
      <c r="E147" s="508"/>
      <c r="F147" s="509"/>
      <c r="G147" s="510"/>
      <c r="H147" s="510"/>
      <c r="I147" s="510"/>
      <c r="J147" s="510"/>
      <c r="K147" s="513"/>
    </row>
    <row r="148" spans="1:11" ht="16.5">
      <c r="A148" s="575"/>
      <c r="B148" s="509"/>
      <c r="C148" s="508"/>
      <c r="D148" s="508"/>
      <c r="E148" s="508"/>
      <c r="F148" s="509"/>
      <c r="G148" s="510"/>
      <c r="H148" s="510"/>
      <c r="I148" s="510"/>
      <c r="J148" s="510"/>
      <c r="K148" s="513"/>
    </row>
    <row r="149" spans="1:11" ht="16.5">
      <c r="A149" s="575"/>
      <c r="B149" s="509"/>
      <c r="C149" s="508"/>
      <c r="D149" s="508"/>
      <c r="E149" s="508"/>
      <c r="F149" s="509"/>
      <c r="G149" s="510"/>
      <c r="H149" s="510"/>
      <c r="I149" s="510"/>
      <c r="J149" s="510"/>
      <c r="K149" s="513"/>
    </row>
    <row r="150" spans="1:11" ht="16.5">
      <c r="A150" s="575"/>
      <c r="B150" s="509"/>
      <c r="C150" s="508"/>
      <c r="D150" s="508"/>
      <c r="E150" s="508"/>
      <c r="F150" s="509"/>
      <c r="G150" s="510"/>
      <c r="H150" s="510"/>
      <c r="I150" s="510"/>
      <c r="J150" s="510"/>
      <c r="K150" s="513"/>
    </row>
    <row r="151" spans="1:11" ht="16.5">
      <c r="A151" s="575"/>
      <c r="B151" s="509"/>
      <c r="C151" s="508"/>
      <c r="D151" s="508"/>
      <c r="E151" s="508"/>
      <c r="F151" s="509"/>
      <c r="G151" s="510"/>
      <c r="H151" s="510"/>
      <c r="I151" s="510"/>
      <c r="J151" s="510"/>
      <c r="K151" s="513"/>
    </row>
    <row r="152" spans="1:11" ht="16.5">
      <c r="A152" s="575"/>
      <c r="B152" s="509"/>
      <c r="C152" s="508"/>
      <c r="D152" s="508"/>
      <c r="E152" s="508"/>
      <c r="F152" s="509"/>
      <c r="G152" s="510"/>
      <c r="H152" s="510"/>
      <c r="I152" s="510"/>
      <c r="J152" s="510"/>
      <c r="K152" s="513"/>
    </row>
    <row r="153" spans="1:11" ht="16.5">
      <c r="A153" s="575"/>
      <c r="B153" s="509"/>
      <c r="C153" s="508"/>
      <c r="D153" s="508"/>
      <c r="E153" s="508"/>
      <c r="F153" s="509"/>
      <c r="G153" s="510"/>
      <c r="H153" s="510"/>
      <c r="I153" s="510"/>
      <c r="J153" s="510"/>
      <c r="K153" s="513"/>
    </row>
    <row r="154" spans="1:11" ht="16.5">
      <c r="A154" s="575"/>
      <c r="B154" s="509"/>
      <c r="C154" s="508"/>
      <c r="D154" s="508"/>
      <c r="E154" s="508"/>
      <c r="F154" s="509"/>
      <c r="G154" s="510"/>
      <c r="H154" s="510"/>
      <c r="I154" s="510"/>
      <c r="J154" s="510"/>
      <c r="K154" s="513"/>
    </row>
    <row r="155" spans="1:11" ht="16.5">
      <c r="A155" s="575"/>
      <c r="B155" s="509"/>
      <c r="C155" s="508"/>
      <c r="D155" s="508"/>
      <c r="E155" s="508"/>
      <c r="F155" s="509"/>
      <c r="G155" s="510"/>
      <c r="H155" s="510"/>
      <c r="I155" s="510"/>
      <c r="J155" s="510"/>
      <c r="K155" s="513"/>
    </row>
    <row r="156" spans="1:11" ht="16.5">
      <c r="A156" s="575"/>
      <c r="B156" s="509"/>
      <c r="C156" s="508"/>
      <c r="D156" s="508"/>
      <c r="E156" s="508"/>
      <c r="F156" s="509"/>
      <c r="G156" s="510"/>
      <c r="H156" s="510"/>
      <c r="I156" s="510"/>
      <c r="J156" s="510"/>
      <c r="K156" s="513"/>
    </row>
    <row r="157" spans="1:11" ht="16.5">
      <c r="A157" s="575"/>
      <c r="B157" s="509"/>
      <c r="C157" s="508"/>
      <c r="D157" s="508"/>
      <c r="E157" s="508"/>
      <c r="F157" s="509"/>
      <c r="G157" s="510"/>
      <c r="H157" s="510"/>
      <c r="I157" s="510"/>
      <c r="J157" s="510"/>
      <c r="K157" s="513"/>
    </row>
    <row r="158" spans="1:11" ht="16.5">
      <c r="A158" s="575"/>
      <c r="B158" s="509"/>
      <c r="C158" s="508"/>
      <c r="D158" s="508"/>
      <c r="E158" s="508"/>
      <c r="F158" s="509"/>
      <c r="G158" s="510"/>
      <c r="H158" s="510"/>
      <c r="I158" s="510"/>
      <c r="J158" s="510"/>
      <c r="K158" s="513"/>
    </row>
    <row r="159" spans="1:11" ht="16.5">
      <c r="A159" s="575"/>
      <c r="B159" s="509"/>
      <c r="C159" s="508"/>
      <c r="D159" s="508"/>
      <c r="E159" s="508"/>
      <c r="F159" s="509"/>
      <c r="G159" s="510"/>
      <c r="H159" s="510"/>
      <c r="I159" s="510"/>
      <c r="J159" s="510"/>
      <c r="K159" s="513"/>
    </row>
    <row r="160" spans="1:11" ht="16.5">
      <c r="A160" s="575"/>
      <c r="B160" s="509"/>
      <c r="C160" s="508"/>
      <c r="D160" s="508"/>
      <c r="E160" s="508"/>
      <c r="F160" s="509"/>
      <c r="G160" s="510"/>
      <c r="H160" s="510"/>
      <c r="I160" s="510"/>
      <c r="J160" s="510"/>
      <c r="K160" s="513"/>
    </row>
    <row r="161" spans="1:11" ht="16.5">
      <c r="A161" s="575"/>
      <c r="B161" s="509"/>
      <c r="C161" s="508"/>
      <c r="D161" s="508"/>
      <c r="E161" s="508"/>
      <c r="F161" s="509"/>
      <c r="G161" s="510"/>
      <c r="H161" s="510"/>
      <c r="I161" s="510"/>
      <c r="J161" s="510"/>
      <c r="K161" s="513"/>
    </row>
    <row r="162" spans="1:11" ht="16.5">
      <c r="A162" s="575"/>
      <c r="B162" s="509"/>
      <c r="C162" s="508"/>
      <c r="D162" s="508"/>
      <c r="E162" s="508"/>
      <c r="F162" s="509"/>
      <c r="G162" s="510"/>
      <c r="H162" s="510"/>
      <c r="I162" s="510"/>
      <c r="J162" s="510"/>
      <c r="K162" s="513"/>
    </row>
    <row r="163" spans="1:11" ht="16.5">
      <c r="A163" s="575"/>
      <c r="B163" s="509"/>
      <c r="C163" s="508"/>
      <c r="D163" s="508"/>
      <c r="E163" s="508"/>
      <c r="F163" s="509"/>
      <c r="G163" s="510"/>
      <c r="H163" s="510"/>
      <c r="I163" s="510"/>
      <c r="J163" s="510"/>
      <c r="K163" s="513"/>
    </row>
    <row r="164" spans="1:11" ht="16.5">
      <c r="A164" s="575"/>
      <c r="B164" s="509"/>
      <c r="C164" s="508"/>
      <c r="D164" s="508"/>
      <c r="E164" s="508"/>
      <c r="F164" s="509"/>
      <c r="G164" s="510"/>
      <c r="H164" s="510"/>
      <c r="I164" s="510"/>
      <c r="J164" s="510"/>
      <c r="K164" s="513"/>
    </row>
    <row r="165" spans="1:11" ht="16.5">
      <c r="A165" s="575"/>
      <c r="B165" s="509"/>
      <c r="C165" s="508"/>
      <c r="D165" s="508"/>
      <c r="E165" s="508"/>
      <c r="F165" s="509"/>
      <c r="G165" s="510"/>
      <c r="H165" s="510"/>
      <c r="I165" s="510"/>
      <c r="J165" s="510"/>
      <c r="K165" s="513"/>
    </row>
    <row r="166" spans="1:11" ht="16.5">
      <c r="A166" s="575"/>
      <c r="B166" s="509"/>
      <c r="C166" s="508"/>
      <c r="D166" s="508"/>
      <c r="E166" s="508"/>
      <c r="F166" s="509"/>
      <c r="G166" s="510"/>
      <c r="H166" s="510"/>
      <c r="I166" s="510"/>
      <c r="J166" s="510"/>
      <c r="K166" s="513"/>
    </row>
    <row r="167" spans="1:11" ht="16.5">
      <c r="A167" s="575"/>
      <c r="B167" s="509"/>
      <c r="C167" s="508"/>
      <c r="D167" s="508"/>
      <c r="E167" s="508"/>
      <c r="F167" s="509"/>
      <c r="G167" s="510"/>
      <c r="H167" s="510"/>
      <c r="I167" s="510"/>
      <c r="J167" s="510"/>
      <c r="K167" s="513"/>
    </row>
    <row r="168" spans="1:11" ht="16.5">
      <c r="A168" s="575"/>
      <c r="B168" s="509"/>
      <c r="C168" s="508"/>
      <c r="D168" s="508"/>
      <c r="E168" s="508"/>
      <c r="F168" s="509"/>
      <c r="G168" s="510"/>
      <c r="H168" s="510"/>
      <c r="I168" s="510"/>
      <c r="J168" s="510"/>
      <c r="K168" s="513"/>
    </row>
    <row r="169" spans="1:11" ht="16.5">
      <c r="A169" s="575"/>
      <c r="B169" s="509"/>
      <c r="C169" s="508"/>
      <c r="D169" s="508"/>
      <c r="E169" s="508"/>
      <c r="F169" s="509"/>
      <c r="G169" s="510"/>
      <c r="H169" s="510"/>
      <c r="I169" s="510"/>
      <c r="J169" s="510"/>
      <c r="K169" s="513"/>
    </row>
    <row r="170" spans="1:11" ht="16.5">
      <c r="A170" s="575"/>
      <c r="B170" s="509"/>
      <c r="C170" s="508"/>
      <c r="D170" s="508"/>
      <c r="E170" s="508"/>
      <c r="F170" s="509"/>
      <c r="G170" s="510"/>
      <c r="H170" s="510"/>
      <c r="I170" s="510"/>
      <c r="J170" s="510"/>
      <c r="K170" s="513"/>
    </row>
    <row r="171" spans="1:11" ht="16.5">
      <c r="A171" s="575"/>
      <c r="B171" s="509"/>
      <c r="C171" s="508"/>
      <c r="D171" s="508"/>
      <c r="E171" s="508"/>
      <c r="F171" s="509"/>
      <c r="G171" s="510"/>
      <c r="H171" s="510"/>
      <c r="I171" s="510"/>
      <c r="J171" s="510"/>
      <c r="K171" s="513"/>
    </row>
    <row r="172" spans="1:11" ht="16.5">
      <c r="A172" s="575"/>
      <c r="B172" s="509"/>
      <c r="C172" s="508"/>
      <c r="D172" s="508"/>
      <c r="E172" s="508"/>
      <c r="F172" s="509"/>
      <c r="G172" s="510"/>
      <c r="H172" s="510"/>
      <c r="I172" s="510"/>
      <c r="J172" s="510"/>
      <c r="K172" s="513"/>
    </row>
    <row r="173" spans="1:11" ht="16.5">
      <c r="A173" s="575"/>
      <c r="B173" s="509"/>
      <c r="C173" s="508"/>
      <c r="D173" s="508"/>
      <c r="E173" s="508"/>
      <c r="F173" s="509"/>
      <c r="G173" s="510"/>
      <c r="H173" s="510"/>
      <c r="I173" s="510"/>
      <c r="J173" s="510"/>
      <c r="K173" s="513"/>
    </row>
    <row r="174" spans="1:11" ht="16.5">
      <c r="A174" s="575"/>
      <c r="B174" s="509"/>
      <c r="C174" s="508"/>
      <c r="D174" s="508"/>
      <c r="E174" s="508"/>
      <c r="F174" s="509"/>
      <c r="G174" s="510"/>
      <c r="H174" s="510"/>
      <c r="I174" s="510"/>
      <c r="J174" s="510"/>
      <c r="K174" s="513"/>
    </row>
    <row r="175" spans="1:11" ht="16.5">
      <c r="A175" s="575"/>
      <c r="B175" s="509"/>
      <c r="C175" s="508"/>
      <c r="D175" s="508"/>
      <c r="E175" s="508"/>
      <c r="F175" s="509"/>
      <c r="G175" s="510"/>
      <c r="H175" s="510"/>
      <c r="I175" s="510"/>
      <c r="J175" s="510"/>
      <c r="K175" s="513"/>
    </row>
    <row r="176" spans="1:11" ht="16.5">
      <c r="A176" s="575"/>
      <c r="B176" s="509"/>
      <c r="C176" s="508"/>
      <c r="D176" s="508"/>
      <c r="E176" s="508"/>
      <c r="F176" s="509"/>
      <c r="G176" s="510"/>
      <c r="H176" s="510"/>
      <c r="I176" s="510"/>
      <c r="J176" s="510"/>
      <c r="K176" s="513"/>
    </row>
    <row r="177" spans="1:11" ht="16.5">
      <c r="A177" s="575"/>
      <c r="B177" s="509"/>
      <c r="C177" s="508"/>
      <c r="D177" s="508"/>
      <c r="E177" s="508"/>
      <c r="F177" s="509"/>
      <c r="G177" s="510"/>
      <c r="H177" s="510"/>
      <c r="I177" s="510"/>
      <c r="J177" s="510"/>
      <c r="K177" s="513"/>
    </row>
    <row r="178" spans="1:11" ht="16.5">
      <c r="A178" s="575"/>
      <c r="B178" s="509"/>
      <c r="C178" s="508"/>
      <c r="D178" s="508"/>
      <c r="E178" s="508"/>
      <c r="F178" s="509"/>
      <c r="G178" s="510"/>
      <c r="H178" s="510"/>
      <c r="I178" s="510"/>
      <c r="J178" s="510"/>
      <c r="K178" s="513"/>
    </row>
    <row r="179" spans="1:11" ht="16.5">
      <c r="A179" s="575"/>
      <c r="B179" s="509"/>
      <c r="C179" s="508"/>
      <c r="D179" s="508"/>
      <c r="E179" s="508"/>
      <c r="F179" s="509"/>
      <c r="G179" s="510"/>
      <c r="H179" s="510"/>
      <c r="I179" s="510"/>
      <c r="J179" s="510"/>
      <c r="K179" s="513"/>
    </row>
    <row r="180" spans="1:11" ht="16.5">
      <c r="A180" s="575"/>
      <c r="B180" s="509"/>
      <c r="C180" s="508"/>
      <c r="D180" s="508"/>
      <c r="E180" s="508"/>
      <c r="F180" s="509"/>
      <c r="G180" s="510"/>
      <c r="H180" s="510"/>
      <c r="I180" s="510"/>
      <c r="J180" s="510"/>
      <c r="K180" s="513"/>
    </row>
    <row r="181" spans="1:11" ht="16.5">
      <c r="A181" s="575"/>
      <c r="B181" s="509"/>
      <c r="C181" s="508"/>
      <c r="D181" s="508"/>
      <c r="E181" s="508"/>
      <c r="F181" s="509"/>
      <c r="G181" s="510"/>
      <c r="H181" s="510"/>
      <c r="I181" s="510"/>
      <c r="J181" s="510"/>
      <c r="K181" s="513"/>
    </row>
    <row r="182" spans="1:11" ht="16.5">
      <c r="A182" s="575"/>
      <c r="B182" s="509"/>
      <c r="C182" s="508"/>
      <c r="D182" s="508"/>
      <c r="E182" s="508"/>
      <c r="F182" s="509"/>
      <c r="G182" s="510"/>
      <c r="H182" s="510"/>
      <c r="I182" s="510"/>
      <c r="J182" s="510"/>
      <c r="K182" s="513"/>
    </row>
    <row r="183" spans="1:11" ht="16.5">
      <c r="A183" s="575"/>
      <c r="B183" s="509"/>
      <c r="C183" s="508"/>
      <c r="D183" s="508"/>
      <c r="E183" s="508"/>
      <c r="F183" s="509"/>
      <c r="G183" s="510"/>
      <c r="H183" s="510"/>
      <c r="I183" s="510"/>
      <c r="J183" s="510"/>
      <c r="K183" s="513"/>
    </row>
    <row r="184" spans="1:11" ht="16.5">
      <c r="A184" s="575"/>
      <c r="B184" s="509"/>
      <c r="C184" s="508"/>
      <c r="D184" s="508"/>
      <c r="E184" s="508"/>
      <c r="F184" s="509"/>
      <c r="G184" s="510"/>
      <c r="H184" s="510"/>
      <c r="I184" s="510"/>
      <c r="J184" s="510"/>
      <c r="K184" s="513"/>
    </row>
    <row r="185" spans="1:11" ht="16.5">
      <c r="A185" s="575"/>
      <c r="B185" s="509"/>
      <c r="C185" s="508"/>
      <c r="D185" s="508"/>
      <c r="E185" s="508"/>
      <c r="F185" s="509"/>
      <c r="G185" s="510"/>
      <c r="H185" s="510"/>
      <c r="I185" s="510"/>
      <c r="J185" s="510"/>
      <c r="K185" s="513"/>
    </row>
    <row r="186" spans="1:11" ht="16.5">
      <c r="A186" s="575"/>
      <c r="B186" s="509"/>
      <c r="C186" s="508"/>
      <c r="D186" s="508"/>
      <c r="E186" s="508"/>
      <c r="F186" s="509"/>
      <c r="G186" s="510"/>
      <c r="H186" s="510"/>
      <c r="I186" s="510"/>
      <c r="J186" s="510"/>
      <c r="K186" s="513"/>
    </row>
    <row r="187" spans="1:11" ht="16.5">
      <c r="A187" s="575"/>
      <c r="B187" s="509"/>
      <c r="C187" s="508"/>
      <c r="D187" s="508"/>
      <c r="E187" s="508"/>
      <c r="F187" s="509"/>
      <c r="G187" s="510"/>
      <c r="H187" s="510"/>
      <c r="I187" s="510"/>
      <c r="J187" s="510"/>
      <c r="K187" s="513"/>
    </row>
    <row r="188" spans="1:11" ht="16.5">
      <c r="A188" s="575"/>
      <c r="B188" s="509"/>
      <c r="C188" s="508"/>
      <c r="D188" s="508"/>
      <c r="E188" s="508"/>
      <c r="F188" s="509"/>
      <c r="G188" s="510"/>
      <c r="H188" s="510"/>
      <c r="I188" s="510"/>
      <c r="J188" s="510"/>
      <c r="K188" s="513"/>
    </row>
    <row r="189" spans="1:11" ht="16.5">
      <c r="A189" s="575"/>
      <c r="B189" s="509"/>
      <c r="C189" s="508"/>
      <c r="D189" s="508"/>
      <c r="E189" s="508"/>
      <c r="F189" s="509"/>
      <c r="G189" s="510"/>
      <c r="H189" s="510"/>
      <c r="I189" s="510"/>
      <c r="J189" s="510"/>
      <c r="K189" s="513"/>
    </row>
    <row r="190" spans="1:11" ht="16.5">
      <c r="A190" s="575"/>
      <c r="B190" s="509"/>
      <c r="C190" s="508"/>
      <c r="D190" s="508"/>
      <c r="E190" s="508"/>
      <c r="F190" s="509"/>
      <c r="G190" s="510"/>
      <c r="H190" s="510"/>
      <c r="I190" s="510"/>
      <c r="J190" s="510"/>
      <c r="K190" s="513"/>
    </row>
    <row r="191" spans="1:11" ht="16.5">
      <c r="A191" s="575"/>
      <c r="B191" s="509"/>
      <c r="C191" s="508"/>
      <c r="D191" s="508"/>
      <c r="E191" s="508"/>
      <c r="F191" s="509"/>
      <c r="G191" s="510"/>
      <c r="H191" s="510"/>
      <c r="I191" s="510"/>
      <c r="J191" s="510"/>
      <c r="K191" s="513"/>
    </row>
    <row r="192" spans="1:11" ht="16.5">
      <c r="A192" s="575"/>
      <c r="B192" s="509"/>
      <c r="C192" s="508"/>
      <c r="D192" s="508"/>
      <c r="E192" s="508"/>
      <c r="F192" s="509"/>
      <c r="G192" s="510"/>
      <c r="H192" s="510"/>
      <c r="I192" s="510"/>
      <c r="J192" s="510"/>
      <c r="K192" s="513"/>
    </row>
    <row r="193" spans="1:11" ht="16.5">
      <c r="A193" s="575"/>
      <c r="B193" s="509"/>
      <c r="C193" s="508"/>
      <c r="D193" s="508"/>
      <c r="E193" s="508"/>
      <c r="F193" s="509"/>
      <c r="G193" s="510"/>
      <c r="H193" s="510"/>
      <c r="I193" s="510"/>
      <c r="J193" s="510"/>
      <c r="K193" s="513"/>
    </row>
    <row r="194" spans="1:11" ht="16.5">
      <c r="A194" s="575"/>
      <c r="B194" s="509"/>
      <c r="C194" s="508"/>
      <c r="D194" s="508"/>
      <c r="E194" s="508"/>
      <c r="F194" s="509"/>
      <c r="G194" s="510"/>
      <c r="H194" s="510"/>
      <c r="I194" s="510"/>
      <c r="J194" s="510"/>
      <c r="K194" s="513"/>
    </row>
    <row r="195" spans="1:11" ht="16.5">
      <c r="A195" s="575"/>
      <c r="B195" s="509"/>
      <c r="C195" s="508"/>
      <c r="D195" s="508"/>
      <c r="E195" s="508"/>
      <c r="F195" s="509"/>
      <c r="G195" s="510"/>
      <c r="H195" s="510"/>
      <c r="I195" s="510"/>
      <c r="J195" s="510"/>
      <c r="K195" s="513"/>
    </row>
    <row r="196" spans="1:11" ht="16.5">
      <c r="A196" s="575"/>
      <c r="B196" s="509"/>
      <c r="C196" s="508"/>
      <c r="D196" s="508"/>
      <c r="E196" s="508"/>
      <c r="F196" s="509"/>
      <c r="G196" s="510"/>
      <c r="H196" s="510"/>
      <c r="I196" s="510"/>
      <c r="J196" s="510"/>
      <c r="K196" s="513"/>
    </row>
    <row r="197" spans="1:11" ht="16.5">
      <c r="A197" s="575"/>
      <c r="B197" s="509"/>
      <c r="C197" s="508"/>
      <c r="D197" s="508"/>
      <c r="E197" s="508"/>
      <c r="F197" s="509"/>
      <c r="G197" s="510"/>
      <c r="H197" s="510"/>
      <c r="I197" s="510"/>
      <c r="J197" s="510"/>
      <c r="K197" s="513"/>
    </row>
    <row r="198" spans="1:11" ht="16.5">
      <c r="A198" s="575"/>
      <c r="B198" s="509"/>
      <c r="C198" s="508"/>
      <c r="D198" s="508"/>
      <c r="E198" s="508"/>
      <c r="F198" s="509"/>
      <c r="G198" s="510"/>
      <c r="H198" s="510"/>
      <c r="I198" s="510"/>
      <c r="J198" s="510"/>
      <c r="K198" s="513"/>
    </row>
    <row r="199" spans="1:11" ht="16.5">
      <c r="A199" s="575"/>
      <c r="B199" s="509"/>
      <c r="C199" s="508"/>
      <c r="D199" s="508"/>
      <c r="E199" s="508"/>
      <c r="F199" s="509"/>
      <c r="G199" s="510"/>
      <c r="H199" s="510"/>
      <c r="I199" s="510"/>
      <c r="J199" s="510"/>
      <c r="K199" s="513"/>
    </row>
    <row r="200" spans="1:11" ht="16.5">
      <c r="A200" s="575"/>
      <c r="B200" s="509"/>
      <c r="C200" s="508"/>
      <c r="D200" s="508"/>
      <c r="E200" s="508"/>
      <c r="F200" s="509"/>
      <c r="G200" s="510"/>
      <c r="H200" s="510"/>
      <c r="I200" s="510"/>
      <c r="J200" s="510"/>
      <c r="K200" s="513"/>
    </row>
    <row r="201" spans="1:11" ht="16.5">
      <c r="A201" s="575"/>
      <c r="B201" s="509"/>
      <c r="C201" s="508"/>
      <c r="D201" s="508"/>
      <c r="E201" s="508"/>
      <c r="F201" s="509"/>
      <c r="G201" s="510"/>
      <c r="H201" s="510"/>
      <c r="I201" s="510"/>
      <c r="J201" s="510"/>
      <c r="K201" s="513"/>
    </row>
    <row r="202" spans="1:11" ht="16.5">
      <c r="A202" s="575"/>
      <c r="B202" s="509"/>
      <c r="C202" s="508"/>
      <c r="D202" s="508"/>
      <c r="E202" s="508"/>
      <c r="F202" s="509"/>
      <c r="G202" s="510"/>
      <c r="H202" s="510"/>
      <c r="I202" s="510"/>
      <c r="J202" s="510"/>
      <c r="K202" s="513"/>
    </row>
    <row r="203" spans="1:11" ht="16.5">
      <c r="A203" s="575"/>
      <c r="B203" s="509"/>
      <c r="C203" s="508"/>
      <c r="D203" s="508"/>
      <c r="E203" s="508"/>
      <c r="F203" s="509"/>
      <c r="G203" s="510"/>
      <c r="H203" s="510"/>
      <c r="I203" s="510"/>
      <c r="J203" s="510"/>
      <c r="K203" s="513"/>
    </row>
    <row r="204" spans="1:11" ht="16.5">
      <c r="A204" s="575"/>
      <c r="B204" s="509"/>
      <c r="C204" s="508"/>
      <c r="D204" s="508"/>
      <c r="E204" s="508"/>
      <c r="F204" s="509"/>
      <c r="G204" s="510"/>
      <c r="H204" s="510"/>
      <c r="I204" s="510"/>
      <c r="J204" s="510"/>
      <c r="K204" s="513"/>
    </row>
    <row r="205" spans="1:11" ht="16.5">
      <c r="A205" s="575"/>
      <c r="B205" s="509"/>
      <c r="C205" s="508"/>
      <c r="D205" s="508"/>
      <c r="E205" s="508"/>
      <c r="F205" s="509"/>
      <c r="G205" s="510"/>
      <c r="H205" s="510"/>
      <c r="I205" s="510"/>
      <c r="J205" s="510"/>
      <c r="K205" s="513"/>
    </row>
    <row r="206" spans="1:11" ht="16.5">
      <c r="A206" s="575"/>
      <c r="B206" s="509"/>
      <c r="C206" s="508"/>
      <c r="D206" s="508"/>
      <c r="E206" s="508"/>
      <c r="F206" s="509"/>
      <c r="G206" s="510"/>
      <c r="H206" s="510"/>
      <c r="I206" s="510"/>
      <c r="J206" s="510"/>
      <c r="K206" s="513"/>
    </row>
    <row r="207" spans="1:11" ht="16.5">
      <c r="A207" s="575"/>
      <c r="B207" s="509"/>
      <c r="C207" s="508"/>
      <c r="D207" s="508"/>
      <c r="E207" s="508"/>
      <c r="F207" s="509"/>
      <c r="G207" s="510"/>
      <c r="H207" s="510"/>
      <c r="I207" s="510"/>
      <c r="J207" s="510"/>
      <c r="K207" s="513"/>
    </row>
    <row r="208" spans="1:11" ht="16.5">
      <c r="A208" s="575"/>
      <c r="B208" s="509"/>
      <c r="C208" s="508"/>
      <c r="D208" s="508"/>
      <c r="E208" s="508"/>
      <c r="F208" s="509"/>
      <c r="G208" s="510"/>
      <c r="H208" s="510"/>
      <c r="I208" s="510"/>
      <c r="J208" s="510"/>
      <c r="K208" s="513"/>
    </row>
    <row r="209" spans="1:11" ht="16.5">
      <c r="A209" s="575"/>
      <c r="B209" s="509"/>
      <c r="C209" s="508"/>
      <c r="D209" s="508"/>
      <c r="E209" s="508"/>
      <c r="F209" s="509"/>
      <c r="G209" s="510"/>
      <c r="H209" s="510"/>
      <c r="I209" s="510"/>
      <c r="J209" s="510"/>
      <c r="K209" s="513"/>
    </row>
    <row r="210" spans="1:11" ht="16.5">
      <c r="A210" s="575"/>
      <c r="B210" s="509"/>
      <c r="C210" s="508"/>
      <c r="D210" s="508"/>
      <c r="E210" s="508"/>
      <c r="F210" s="509"/>
      <c r="G210" s="510"/>
      <c r="H210" s="510"/>
      <c r="I210" s="510"/>
      <c r="J210" s="510"/>
      <c r="K210" s="513"/>
    </row>
    <row r="211" spans="1:11" ht="16.5">
      <c r="A211" s="575"/>
      <c r="B211" s="509"/>
      <c r="C211" s="508"/>
      <c r="D211" s="508"/>
      <c r="E211" s="508"/>
      <c r="F211" s="509"/>
      <c r="G211" s="510"/>
      <c r="H211" s="510"/>
      <c r="I211" s="510"/>
      <c r="J211" s="510"/>
      <c r="K211" s="513"/>
    </row>
    <row r="212" spans="1:11" ht="16.5">
      <c r="A212" s="575"/>
      <c r="B212" s="509"/>
      <c r="C212" s="508"/>
      <c r="D212" s="508"/>
      <c r="E212" s="508"/>
      <c r="F212" s="509"/>
      <c r="G212" s="510"/>
      <c r="H212" s="510"/>
      <c r="I212" s="510"/>
      <c r="J212" s="510"/>
      <c r="K212" s="513"/>
    </row>
    <row r="213" spans="1:11" ht="16.5">
      <c r="A213" s="575"/>
      <c r="B213" s="509"/>
      <c r="C213" s="508"/>
      <c r="D213" s="508"/>
      <c r="E213" s="508"/>
      <c r="F213" s="509"/>
      <c r="G213" s="510"/>
      <c r="H213" s="510"/>
      <c r="I213" s="510"/>
      <c r="J213" s="510"/>
      <c r="K213" s="513"/>
    </row>
    <row r="214" spans="1:11" ht="16.5">
      <c r="A214" s="575"/>
      <c r="B214" s="509"/>
      <c r="C214" s="508"/>
      <c r="D214" s="508"/>
      <c r="E214" s="508"/>
      <c r="F214" s="509"/>
      <c r="G214" s="510"/>
      <c r="H214" s="510"/>
      <c r="I214" s="510"/>
      <c r="J214" s="510"/>
      <c r="K214" s="513"/>
    </row>
    <row r="215" spans="1:11" ht="16.5">
      <c r="A215" s="575"/>
      <c r="B215" s="509"/>
      <c r="C215" s="508"/>
      <c r="D215" s="508"/>
      <c r="E215" s="508"/>
      <c r="F215" s="509"/>
      <c r="G215" s="510"/>
      <c r="H215" s="510"/>
      <c r="I215" s="510"/>
      <c r="J215" s="510"/>
      <c r="K215" s="513"/>
    </row>
    <row r="216" spans="1:11" ht="16.5">
      <c r="A216" s="575"/>
      <c r="B216" s="509"/>
      <c r="C216" s="508"/>
      <c r="D216" s="508"/>
      <c r="E216" s="508"/>
      <c r="F216" s="509"/>
      <c r="G216" s="510"/>
      <c r="H216" s="510"/>
      <c r="I216" s="510"/>
      <c r="J216" s="510"/>
      <c r="K216" s="513"/>
    </row>
    <row r="217" spans="1:11" ht="16.5">
      <c r="A217" s="575"/>
      <c r="B217" s="509"/>
      <c r="C217" s="508"/>
      <c r="D217" s="508"/>
      <c r="E217" s="508"/>
      <c r="F217" s="509"/>
      <c r="G217" s="510"/>
      <c r="H217" s="510"/>
      <c r="I217" s="510"/>
      <c r="J217" s="510"/>
      <c r="K217" s="513"/>
    </row>
    <row r="218" spans="1:11" ht="16.5">
      <c r="A218" s="575"/>
      <c r="B218" s="509"/>
      <c r="C218" s="508"/>
      <c r="D218" s="508"/>
      <c r="E218" s="508"/>
      <c r="F218" s="509"/>
      <c r="G218" s="510"/>
      <c r="H218" s="510"/>
      <c r="I218" s="510"/>
      <c r="J218" s="510"/>
      <c r="K218" s="513"/>
    </row>
    <row r="219" spans="1:11" ht="16.5">
      <c r="A219" s="575"/>
      <c r="B219" s="509"/>
      <c r="C219" s="508"/>
      <c r="D219" s="508"/>
      <c r="E219" s="508"/>
      <c r="F219" s="509"/>
      <c r="G219" s="510"/>
      <c r="H219" s="510"/>
      <c r="I219" s="510"/>
      <c r="J219" s="510"/>
      <c r="K219" s="513"/>
    </row>
    <row r="220" spans="1:11" ht="16.5">
      <c r="A220" s="575"/>
      <c r="B220" s="509"/>
      <c r="C220" s="508"/>
      <c r="D220" s="508"/>
      <c r="E220" s="508"/>
      <c r="F220" s="509"/>
      <c r="G220" s="510"/>
      <c r="H220" s="510"/>
      <c r="I220" s="510"/>
      <c r="J220" s="510"/>
      <c r="K220" s="513"/>
    </row>
    <row r="221" spans="1:11" ht="16.5">
      <c r="A221" s="575"/>
      <c r="B221" s="509"/>
      <c r="C221" s="508"/>
      <c r="D221" s="508"/>
      <c r="E221" s="508"/>
      <c r="F221" s="509"/>
      <c r="G221" s="510"/>
      <c r="H221" s="510"/>
      <c r="I221" s="510"/>
      <c r="J221" s="510"/>
      <c r="K221" s="513"/>
    </row>
    <row r="222" spans="1:11" ht="16.5">
      <c r="A222" s="575"/>
      <c r="B222" s="509"/>
      <c r="C222" s="508"/>
      <c r="D222" s="508"/>
      <c r="E222" s="508"/>
      <c r="F222" s="509"/>
      <c r="G222" s="510"/>
      <c r="H222" s="510"/>
      <c r="I222" s="510"/>
      <c r="J222" s="510"/>
      <c r="K222" s="513"/>
    </row>
    <row r="223" spans="1:11" ht="16.5">
      <c r="A223" s="575"/>
      <c r="B223" s="509"/>
      <c r="C223" s="508"/>
      <c r="D223" s="508"/>
      <c r="E223" s="508"/>
      <c r="F223" s="509"/>
      <c r="G223" s="510"/>
      <c r="H223" s="510"/>
      <c r="I223" s="510"/>
      <c r="J223" s="510"/>
      <c r="K223" s="513"/>
    </row>
    <row r="224" spans="1:11" ht="16.5">
      <c r="A224" s="575"/>
      <c r="B224" s="509"/>
      <c r="C224" s="508"/>
      <c r="D224" s="508"/>
      <c r="E224" s="508"/>
      <c r="F224" s="509"/>
      <c r="G224" s="510"/>
      <c r="H224" s="510"/>
      <c r="I224" s="510"/>
      <c r="J224" s="510"/>
      <c r="K224" s="513"/>
    </row>
    <row r="225" spans="1:11" ht="16.5">
      <c r="A225" s="575"/>
      <c r="B225" s="509"/>
      <c r="C225" s="508"/>
      <c r="D225" s="508"/>
      <c r="E225" s="508"/>
      <c r="F225" s="509"/>
      <c r="G225" s="510"/>
      <c r="H225" s="510"/>
      <c r="I225" s="510"/>
      <c r="J225" s="510"/>
      <c r="K225" s="513"/>
    </row>
    <row r="226" spans="1:11" ht="16.5">
      <c r="A226" s="575"/>
      <c r="B226" s="509"/>
      <c r="C226" s="508"/>
      <c r="D226" s="508"/>
      <c r="E226" s="508"/>
      <c r="F226" s="509"/>
      <c r="G226" s="510"/>
      <c r="H226" s="510"/>
      <c r="I226" s="510"/>
      <c r="J226" s="510"/>
      <c r="K226" s="513"/>
    </row>
    <row r="227" spans="1:11" ht="16.5">
      <c r="A227" s="575"/>
      <c r="B227" s="509"/>
      <c r="C227" s="508"/>
      <c r="D227" s="508"/>
      <c r="E227" s="508"/>
      <c r="F227" s="509"/>
      <c r="G227" s="510"/>
      <c r="H227" s="510"/>
      <c r="I227" s="510"/>
      <c r="J227" s="510"/>
      <c r="K227" s="513"/>
    </row>
    <row r="228" spans="1:11" ht="16.5">
      <c r="A228" s="575"/>
      <c r="B228" s="509"/>
      <c r="C228" s="508"/>
      <c r="D228" s="508"/>
      <c r="E228" s="508"/>
      <c r="F228" s="509"/>
      <c r="G228" s="510"/>
      <c r="H228" s="510"/>
      <c r="I228" s="510"/>
      <c r="J228" s="510"/>
      <c r="K228" s="513"/>
    </row>
    <row r="229" spans="1:11" ht="16.5">
      <c r="A229" s="575"/>
      <c r="B229" s="509"/>
      <c r="C229" s="508"/>
      <c r="D229" s="508"/>
      <c r="E229" s="508"/>
      <c r="F229" s="509"/>
      <c r="G229" s="510"/>
      <c r="H229" s="510"/>
      <c r="I229" s="510"/>
      <c r="J229" s="510"/>
      <c r="K229" s="513"/>
    </row>
    <row r="230" spans="1:11" ht="16.5">
      <c r="A230" s="575"/>
      <c r="B230" s="509"/>
      <c r="C230" s="508"/>
      <c r="D230" s="508"/>
      <c r="E230" s="508"/>
      <c r="F230" s="509"/>
      <c r="G230" s="510"/>
      <c r="H230" s="510"/>
      <c r="I230" s="510"/>
      <c r="J230" s="510"/>
      <c r="K230" s="513"/>
    </row>
    <row r="231" spans="1:11" ht="16.5">
      <c r="A231" s="575"/>
      <c r="B231" s="509"/>
      <c r="C231" s="508"/>
      <c r="D231" s="508"/>
      <c r="E231" s="508"/>
      <c r="F231" s="509"/>
      <c r="G231" s="510"/>
      <c r="H231" s="510"/>
      <c r="I231" s="510"/>
      <c r="J231" s="510"/>
      <c r="K231" s="513"/>
    </row>
    <row r="232" spans="1:11" ht="16.5">
      <c r="A232" s="575"/>
      <c r="B232" s="509"/>
      <c r="C232" s="508"/>
      <c r="D232" s="508"/>
      <c r="E232" s="508"/>
      <c r="F232" s="509"/>
      <c r="G232" s="510"/>
      <c r="H232" s="510"/>
      <c r="I232" s="510"/>
      <c r="J232" s="510"/>
      <c r="K232" s="513"/>
    </row>
    <row r="233" spans="1:11" ht="16.5">
      <c r="A233" s="575"/>
      <c r="B233" s="509"/>
      <c r="C233" s="508"/>
      <c r="D233" s="508"/>
      <c r="E233" s="508"/>
      <c r="F233" s="509"/>
      <c r="G233" s="510"/>
      <c r="H233" s="510"/>
      <c r="I233" s="510"/>
      <c r="J233" s="510"/>
      <c r="K233" s="513"/>
    </row>
    <row r="234" spans="1:11" ht="16.5">
      <c r="A234" s="575"/>
      <c r="B234" s="509"/>
      <c r="C234" s="508"/>
      <c r="D234" s="508"/>
      <c r="E234" s="508"/>
      <c r="F234" s="509"/>
      <c r="G234" s="510"/>
      <c r="H234" s="510"/>
      <c r="I234" s="510"/>
      <c r="J234" s="510"/>
      <c r="K234" s="513"/>
    </row>
    <row r="235" spans="1:11" ht="16.5">
      <c r="A235" s="575"/>
      <c r="B235" s="509"/>
      <c r="C235" s="508"/>
      <c r="D235" s="508"/>
      <c r="E235" s="508"/>
      <c r="F235" s="509"/>
      <c r="G235" s="510"/>
      <c r="H235" s="510"/>
      <c r="I235" s="510"/>
      <c r="J235" s="510"/>
      <c r="K235" s="513"/>
    </row>
    <row r="236" spans="1:11" ht="16.5">
      <c r="A236" s="575"/>
      <c r="B236" s="509"/>
      <c r="C236" s="508"/>
      <c r="D236" s="508"/>
      <c r="E236" s="508"/>
      <c r="F236" s="509"/>
      <c r="G236" s="510"/>
      <c r="H236" s="510"/>
      <c r="I236" s="510"/>
      <c r="J236" s="510"/>
      <c r="K236" s="513"/>
    </row>
    <row r="237" spans="1:11" ht="16.5">
      <c r="A237" s="575"/>
      <c r="B237" s="509"/>
      <c r="C237" s="508"/>
      <c r="D237" s="508"/>
      <c r="E237" s="508"/>
      <c r="F237" s="509"/>
      <c r="G237" s="510"/>
      <c r="H237" s="510"/>
      <c r="I237" s="510"/>
      <c r="J237" s="510"/>
      <c r="K237" s="513"/>
    </row>
    <row r="238" spans="1:11" ht="16.5">
      <c r="A238" s="575"/>
      <c r="B238" s="509"/>
      <c r="C238" s="508"/>
      <c r="D238" s="508"/>
      <c r="E238" s="508"/>
      <c r="F238" s="509"/>
      <c r="G238" s="510"/>
      <c r="H238" s="510"/>
      <c r="I238" s="510"/>
      <c r="J238" s="510"/>
      <c r="K238" s="513"/>
    </row>
    <row r="239" spans="1:11" ht="16.5">
      <c r="A239" s="575"/>
      <c r="B239" s="509"/>
      <c r="C239" s="508"/>
      <c r="D239" s="508"/>
      <c r="E239" s="508"/>
      <c r="F239" s="509"/>
      <c r="G239" s="510"/>
      <c r="H239" s="510"/>
      <c r="I239" s="510"/>
      <c r="J239" s="510"/>
      <c r="K239" s="513"/>
    </row>
    <row r="240" spans="1:11" ht="16.5">
      <c r="A240" s="575"/>
      <c r="B240" s="509"/>
      <c r="C240" s="508"/>
      <c r="D240" s="508"/>
      <c r="E240" s="508"/>
      <c r="F240" s="509"/>
      <c r="G240" s="510"/>
      <c r="H240" s="510"/>
      <c r="I240" s="510"/>
      <c r="J240" s="510"/>
      <c r="K240" s="513"/>
    </row>
    <row r="241" spans="1:11" ht="16.5">
      <c r="A241" s="575"/>
      <c r="B241" s="509"/>
      <c r="C241" s="508"/>
      <c r="D241" s="508"/>
      <c r="E241" s="508"/>
      <c r="F241" s="509"/>
      <c r="G241" s="510"/>
      <c r="H241" s="510"/>
      <c r="I241" s="510"/>
      <c r="J241" s="510"/>
      <c r="K241" s="513"/>
    </row>
    <row r="242" spans="1:11" ht="16.5">
      <c r="A242" s="575"/>
      <c r="B242" s="509"/>
      <c r="C242" s="508"/>
      <c r="D242" s="508"/>
      <c r="E242" s="508"/>
      <c r="F242" s="509"/>
      <c r="G242" s="510"/>
      <c r="H242" s="510"/>
      <c r="I242" s="510"/>
      <c r="J242" s="510"/>
      <c r="K242" s="513"/>
    </row>
    <row r="243" spans="1:11" ht="16.5">
      <c r="A243" s="575"/>
      <c r="B243" s="509"/>
      <c r="C243" s="508"/>
      <c r="D243" s="508"/>
      <c r="E243" s="508"/>
      <c r="F243" s="509"/>
      <c r="G243" s="510"/>
      <c r="H243" s="510"/>
      <c r="I243" s="510"/>
      <c r="J243" s="510"/>
      <c r="K243" s="513"/>
    </row>
    <row r="244" spans="1:11" ht="16.5">
      <c r="A244" s="575"/>
      <c r="B244" s="509"/>
      <c r="C244" s="508"/>
      <c r="D244" s="508"/>
      <c r="E244" s="508"/>
      <c r="F244" s="509"/>
      <c r="G244" s="510"/>
      <c r="H244" s="510"/>
      <c r="I244" s="510"/>
      <c r="J244" s="510"/>
      <c r="K244" s="513"/>
    </row>
    <row r="245" spans="1:11" ht="16.5">
      <c r="A245" s="575"/>
      <c r="B245" s="509"/>
      <c r="C245" s="508"/>
      <c r="D245" s="508"/>
      <c r="E245" s="508"/>
      <c r="F245" s="509"/>
      <c r="G245" s="510"/>
      <c r="H245" s="510"/>
      <c r="I245" s="510"/>
      <c r="J245" s="510"/>
      <c r="K245" s="513"/>
    </row>
    <row r="246" spans="1:11" ht="16.5">
      <c r="A246" s="575"/>
      <c r="B246" s="509"/>
      <c r="C246" s="508"/>
      <c r="D246" s="508"/>
      <c r="E246" s="508"/>
      <c r="F246" s="509"/>
      <c r="G246" s="510"/>
      <c r="H246" s="510"/>
      <c r="I246" s="510"/>
      <c r="J246" s="510"/>
      <c r="K246" s="513"/>
    </row>
    <row r="247" spans="1:11" ht="16.5">
      <c r="A247" s="575"/>
      <c r="B247" s="509"/>
      <c r="C247" s="508"/>
      <c r="D247" s="508"/>
      <c r="E247" s="508"/>
      <c r="F247" s="509"/>
      <c r="G247" s="510"/>
      <c r="H247" s="510"/>
      <c r="I247" s="510"/>
      <c r="J247" s="510"/>
      <c r="K247" s="513"/>
    </row>
    <row r="248" spans="1:11" ht="16.5">
      <c r="A248" s="575"/>
      <c r="B248" s="509"/>
      <c r="C248" s="508"/>
      <c r="D248" s="508"/>
      <c r="E248" s="508"/>
      <c r="F248" s="509"/>
      <c r="G248" s="510"/>
      <c r="H248" s="510"/>
      <c r="I248" s="510"/>
      <c r="J248" s="510"/>
      <c r="K248" s="513"/>
    </row>
    <row r="249" spans="1:11" ht="16.5">
      <c r="A249" s="575"/>
      <c r="B249" s="509"/>
      <c r="C249" s="508"/>
      <c r="D249" s="508"/>
      <c r="E249" s="508"/>
      <c r="F249" s="509"/>
      <c r="G249" s="510"/>
      <c r="H249" s="510"/>
      <c r="I249" s="510"/>
      <c r="J249" s="510"/>
      <c r="K249" s="513"/>
    </row>
  </sheetData>
  <sheetProtection/>
  <mergeCells count="5">
    <mergeCell ref="A3:J3"/>
    <mergeCell ref="A4:J4"/>
    <mergeCell ref="I1:J1"/>
    <mergeCell ref="B59:D59"/>
    <mergeCell ref="B2:J2"/>
  </mergeCells>
  <printOptions horizontalCentered="1"/>
  <pageMargins left="0.6299212598425197" right="0.4724409448818898" top="0.7480314960629921" bottom="0.984251968503937" header="0.5118110236220472" footer="0.5511811023622047"/>
  <pageSetup fitToHeight="0" fitToWidth="1" horizontalDpi="600" verticalDpi="600" orientation="landscape" paperSize="9" scale="87" r:id="rId1"/>
  <headerFooter alignWithMargins="0">
    <oddFooter>&amp;R&amp;"Times New Roman,Regular"&amp;12&amp;P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40" customWidth="1"/>
    <col min="2" max="2" width="36.57421875" style="257" customWidth="1"/>
    <col min="3" max="3" width="14.8515625" style="256" customWidth="1"/>
    <col min="4" max="4" width="14.8515625" style="257" customWidth="1"/>
    <col min="5" max="7" width="14.8515625" style="258" customWidth="1"/>
    <col min="8" max="8" width="14.8515625" style="341" customWidth="1"/>
    <col min="9" max="9" width="13.8515625" style="259" hidden="1" customWidth="1"/>
    <col min="10" max="10" width="12.140625" style="259" customWidth="1"/>
    <col min="11" max="12" width="9.140625" style="250" customWidth="1"/>
    <col min="13" max="13" width="10.140625" style="250" bestFit="1" customWidth="1"/>
    <col min="14" max="16384" width="9.140625" style="250" customWidth="1"/>
  </cols>
  <sheetData>
    <row r="1" spans="1:14" s="211" customFormat="1" ht="30.75" customHeight="1">
      <c r="A1" s="686" t="s">
        <v>294</v>
      </c>
      <c r="B1" s="686"/>
      <c r="C1" s="686"/>
      <c r="D1" s="686"/>
      <c r="E1" s="686"/>
      <c r="F1" s="686"/>
      <c r="G1" s="686"/>
      <c r="H1" s="686"/>
      <c r="I1" s="210"/>
      <c r="J1" s="210"/>
      <c r="K1" s="210"/>
      <c r="L1" s="210"/>
      <c r="M1" s="210"/>
      <c r="N1" s="210"/>
    </row>
    <row r="2" spans="1:10" ht="45" customHeight="1">
      <c r="A2" s="694" t="s">
        <v>301</v>
      </c>
      <c r="B2" s="695"/>
      <c r="C2" s="695"/>
      <c r="D2" s="695"/>
      <c r="E2" s="695"/>
      <c r="F2" s="695"/>
      <c r="G2" s="695"/>
      <c r="H2" s="695"/>
      <c r="I2" s="695"/>
      <c r="J2" s="249"/>
    </row>
    <row r="3" spans="1:10" ht="12.75" customHeight="1">
      <c r="A3" s="251"/>
      <c r="B3" s="249"/>
      <c r="C3" s="252"/>
      <c r="D3" s="249"/>
      <c r="E3" s="249"/>
      <c r="F3" s="249"/>
      <c r="G3" s="249"/>
      <c r="H3" s="249"/>
      <c r="I3" s="253"/>
      <c r="J3" s="253"/>
    </row>
    <row r="4" spans="1:9" ht="27.75" customHeight="1">
      <c r="A4" s="254"/>
      <c r="B4" s="255"/>
      <c r="F4" s="696" t="s">
        <v>300</v>
      </c>
      <c r="G4" s="696"/>
      <c r="H4" s="696"/>
      <c r="I4" s="697"/>
    </row>
    <row r="5" spans="1:10" s="267" customFormat="1" ht="39.75" customHeight="1">
      <c r="A5" s="260"/>
      <c r="B5" s="261" t="s">
        <v>290</v>
      </c>
      <c r="C5" s="262" t="s">
        <v>289</v>
      </c>
      <c r="D5" s="263">
        <v>2011</v>
      </c>
      <c r="E5" s="264">
        <v>2012</v>
      </c>
      <c r="F5" s="264">
        <v>2013</v>
      </c>
      <c r="G5" s="264">
        <v>2014</v>
      </c>
      <c r="H5" s="264">
        <v>2015</v>
      </c>
      <c r="I5" s="265">
        <v>2011</v>
      </c>
      <c r="J5" s="266"/>
    </row>
    <row r="6" spans="1:12" s="275" customFormat="1" ht="52.5" customHeight="1" hidden="1">
      <c r="A6" s="268"/>
      <c r="B6" s="269" t="s">
        <v>227</v>
      </c>
      <c r="C6" s="270"/>
      <c r="D6" s="271"/>
      <c r="E6" s="271"/>
      <c r="F6" s="271"/>
      <c r="G6" s="271"/>
      <c r="H6" s="272"/>
      <c r="I6" s="273">
        <f>'[4]cc2011'!H5</f>
        <v>152000.05204045697</v>
      </c>
      <c r="J6" s="274"/>
      <c r="L6" s="276"/>
    </row>
    <row r="7" spans="1:22" s="286" customFormat="1" ht="46.5" customHeight="1" hidden="1">
      <c r="A7" s="277" t="s">
        <v>3</v>
      </c>
      <c r="B7" s="278" t="s">
        <v>286</v>
      </c>
      <c r="C7" s="279"/>
      <c r="D7" s="280"/>
      <c r="E7" s="281"/>
      <c r="F7" s="281"/>
      <c r="G7" s="281"/>
      <c r="H7" s="282"/>
      <c r="I7" s="283">
        <f>'[4]cc2011'!H6</f>
        <v>10080</v>
      </c>
      <c r="J7" s="284"/>
      <c r="K7" s="285"/>
      <c r="M7" s="287"/>
      <c r="N7" s="285"/>
      <c r="P7" s="287"/>
      <c r="Q7" s="285"/>
      <c r="S7" s="287"/>
      <c r="T7" s="285"/>
      <c r="V7" s="287"/>
    </row>
    <row r="8" spans="1:22" ht="47.25" hidden="1">
      <c r="A8" s="288"/>
      <c r="B8" s="289" t="s">
        <v>285</v>
      </c>
      <c r="C8" s="290"/>
      <c r="D8" s="291">
        <f>+'[4]cc2006'!C7+'[4]cc2006'!C8</f>
        <v>120</v>
      </c>
      <c r="E8" s="292">
        <f>+'[4]cc2007'!C8</f>
        <v>220</v>
      </c>
      <c r="F8" s="292">
        <f>+'[4]cc2008'!C8</f>
        <v>200</v>
      </c>
      <c r="G8" s="293">
        <f>+'[4]cc2009'!C8</f>
        <v>200</v>
      </c>
      <c r="H8" s="293">
        <f>+'[4]cc2010'!H8</f>
        <v>200</v>
      </c>
      <c r="I8" s="294">
        <f>'[4]cc2011'!H7</f>
        <v>180</v>
      </c>
      <c r="J8" s="295"/>
      <c r="K8" s="296"/>
      <c r="M8" s="297"/>
      <c r="N8" s="296"/>
      <c r="P8" s="297"/>
      <c r="Q8" s="296"/>
      <c r="S8" s="297"/>
      <c r="T8" s="296"/>
      <c r="V8" s="297"/>
    </row>
    <row r="9" spans="1:22" ht="47.25" hidden="1">
      <c r="A9" s="288"/>
      <c r="B9" s="289" t="s">
        <v>284</v>
      </c>
      <c r="C9" s="290"/>
      <c r="D9" s="291">
        <f>+'[4]cc2006'!C9</f>
        <v>300</v>
      </c>
      <c r="E9" s="292">
        <f>+'[4]cc2007'!C9</f>
        <v>200</v>
      </c>
      <c r="F9" s="292">
        <f>+'[4]cc2008'!C9</f>
        <v>200</v>
      </c>
      <c r="G9" s="293">
        <f>+'[4]cc2009'!C9</f>
        <v>200</v>
      </c>
      <c r="H9" s="293">
        <f>+'[4]cc2010'!H9</f>
        <v>200</v>
      </c>
      <c r="I9" s="294">
        <f>'[4]cc2011'!H8</f>
        <v>200</v>
      </c>
      <c r="J9" s="295"/>
      <c r="K9" s="296"/>
      <c r="M9" s="297"/>
      <c r="N9" s="296"/>
      <c r="P9" s="297"/>
      <c r="Q9" s="296"/>
      <c r="S9" s="297"/>
      <c r="T9" s="296"/>
      <c r="V9" s="297"/>
    </row>
    <row r="10" spans="1:22" ht="31.5" hidden="1">
      <c r="A10" s="288"/>
      <c r="B10" s="289" t="s">
        <v>283</v>
      </c>
      <c r="C10" s="290"/>
      <c r="D10" s="291">
        <f>+'[4]cc2006'!C10</f>
        <v>2000</v>
      </c>
      <c r="E10" s="292">
        <f>+'[4]cc2007'!C10</f>
        <v>2500</v>
      </c>
      <c r="F10" s="292">
        <f>+'[4]cc2008'!C10</f>
        <v>2300</v>
      </c>
      <c r="G10" s="293">
        <f>+'[4]cc2009'!C10</f>
        <v>3700</v>
      </c>
      <c r="H10" s="293">
        <f>+'[4]cc2010'!H10</f>
        <v>3700</v>
      </c>
      <c r="I10" s="294">
        <f>'[4]cc2011'!H9</f>
        <v>4500</v>
      </c>
      <c r="J10" s="295"/>
      <c r="K10" s="296"/>
      <c r="M10" s="297"/>
      <c r="N10" s="296"/>
      <c r="P10" s="297"/>
      <c r="Q10" s="296"/>
      <c r="S10" s="297"/>
      <c r="T10" s="296"/>
      <c r="V10" s="297"/>
    </row>
    <row r="11" spans="1:10" ht="15.75" hidden="1">
      <c r="A11" s="288"/>
      <c r="B11" s="298" t="s">
        <v>282</v>
      </c>
      <c r="C11" s="290"/>
      <c r="D11" s="292"/>
      <c r="E11" s="292"/>
      <c r="F11" s="292">
        <f>+'[4]cc2008'!C11</f>
        <v>120</v>
      </c>
      <c r="G11" s="293"/>
      <c r="H11" s="293"/>
      <c r="I11" s="294"/>
      <c r="J11" s="295"/>
    </row>
    <row r="12" spans="1:10" ht="31.5" hidden="1">
      <c r="A12" s="288"/>
      <c r="B12" s="299" t="s">
        <v>281</v>
      </c>
      <c r="C12" s="300"/>
      <c r="D12" s="292"/>
      <c r="E12" s="292"/>
      <c r="F12" s="292"/>
      <c r="G12" s="293">
        <f>+'[4]cc2009'!C11</f>
        <v>4900</v>
      </c>
      <c r="H12" s="293">
        <f>+'[4]cc2010'!H11</f>
        <v>3500</v>
      </c>
      <c r="I12" s="294">
        <f>'[4]cc2011'!H10</f>
        <v>3500</v>
      </c>
      <c r="J12" s="295"/>
    </row>
    <row r="13" spans="1:10" ht="78.75" hidden="1">
      <c r="A13" s="288"/>
      <c r="B13" s="299" t="s">
        <v>280</v>
      </c>
      <c r="C13" s="300"/>
      <c r="D13" s="292">
        <f>+'[4]cc2006'!C11</f>
        <v>150</v>
      </c>
      <c r="E13" s="292">
        <f>+'[4]cc2007'!C11</f>
        <v>0</v>
      </c>
      <c r="F13" s="292"/>
      <c r="G13" s="293">
        <f>+'[4]cc2009'!C12</f>
        <v>160</v>
      </c>
      <c r="H13" s="293">
        <f>+'[4]cc2010'!H12</f>
        <v>300</v>
      </c>
      <c r="I13" s="294">
        <f>'[4]cc2011'!H11</f>
        <v>820</v>
      </c>
      <c r="J13" s="295"/>
    </row>
    <row r="14" spans="1:10" ht="15.75" hidden="1">
      <c r="A14" s="288"/>
      <c r="B14" s="301" t="s">
        <v>279</v>
      </c>
      <c r="C14" s="302"/>
      <c r="D14" s="292"/>
      <c r="E14" s="292">
        <f>+'[4]cc2007'!C13</f>
        <v>100</v>
      </c>
      <c r="F14" s="292"/>
      <c r="G14" s="293"/>
      <c r="H14" s="293"/>
      <c r="I14" s="294"/>
      <c r="J14" s="295"/>
    </row>
    <row r="15" spans="1:10" ht="15.75" hidden="1">
      <c r="A15" s="288"/>
      <c r="B15" s="298" t="s">
        <v>278</v>
      </c>
      <c r="C15" s="290"/>
      <c r="D15" s="292"/>
      <c r="E15" s="292">
        <f>+'[4]cc2007'!C12</f>
        <v>1000</v>
      </c>
      <c r="F15" s="292">
        <f>+'[4]cc2008'!C12</f>
        <v>600</v>
      </c>
      <c r="G15" s="293">
        <f>+'[4]cc2009'!C13</f>
        <v>800</v>
      </c>
      <c r="H15" s="293">
        <f>+'[4]cc2010'!H13</f>
        <v>800</v>
      </c>
      <c r="I15" s="294">
        <f>'[4]cc2011'!H12</f>
        <v>880</v>
      </c>
      <c r="J15" s="295"/>
    </row>
    <row r="16" spans="1:10" s="286" customFormat="1" ht="45.75" customHeight="1">
      <c r="A16" s="277"/>
      <c r="B16" s="303" t="s">
        <v>227</v>
      </c>
      <c r="C16" s="279" t="e">
        <f>+D16+E16+F16+G16+H16</f>
        <v>#REF!</v>
      </c>
      <c r="D16" s="281" t="e">
        <f>+D21+D33+D53+D55</f>
        <v>#REF!</v>
      </c>
      <c r="E16" s="281" t="e">
        <f>+E21+E33+E53+E55</f>
        <v>#REF!</v>
      </c>
      <c r="F16" s="281" t="e">
        <f>+F21+F33+F53+F55</f>
        <v>#REF!</v>
      </c>
      <c r="G16" s="281" t="e">
        <f>+G21+G33+G53+G55</f>
        <v>#REF!</v>
      </c>
      <c r="H16" s="281" t="e">
        <f>+H21+H33+H53+H55</f>
        <v>#REF!</v>
      </c>
      <c r="I16" s="281">
        <f>'[4]cc2006-2010'!I14</f>
        <v>880</v>
      </c>
      <c r="J16" s="274"/>
    </row>
    <row r="17" spans="1:10" s="286" customFormat="1" ht="45.75" customHeight="1" hidden="1">
      <c r="A17" s="277"/>
      <c r="B17" s="303" t="s">
        <v>227</v>
      </c>
      <c r="C17" s="279">
        <f>+D17+E17+F17+G17+H17</f>
        <v>1287000</v>
      </c>
      <c r="D17" s="281">
        <v>167000</v>
      </c>
      <c r="E17" s="281">
        <v>210000</v>
      </c>
      <c r="F17" s="281">
        <v>260000</v>
      </c>
      <c r="G17" s="281">
        <v>300000</v>
      </c>
      <c r="H17" s="281">
        <v>350000</v>
      </c>
      <c r="I17" s="281">
        <f>'[4]cc2006-2010'!I15</f>
        <v>141425.55204045697</v>
      </c>
      <c r="J17" s="284"/>
    </row>
    <row r="18" spans="1:10" s="286" customFormat="1" ht="30.75" customHeight="1" hidden="1">
      <c r="A18" s="277"/>
      <c r="B18" s="303"/>
      <c r="C18" s="279"/>
      <c r="D18" s="279">
        <v>170000</v>
      </c>
      <c r="E18" s="279">
        <v>210000</v>
      </c>
      <c r="F18" s="279">
        <v>260000</v>
      </c>
      <c r="G18" s="279">
        <v>300000</v>
      </c>
      <c r="H18" s="279">
        <v>350000</v>
      </c>
      <c r="I18" s="279">
        <f>+I21+I33+I53+I55</f>
        <v>141425.55204045697</v>
      </c>
      <c r="J18" s="284"/>
    </row>
    <row r="19" spans="1:10" s="286" customFormat="1" ht="36" customHeight="1" hidden="1">
      <c r="A19" s="277"/>
      <c r="B19" s="303"/>
      <c r="C19" s="279"/>
      <c r="D19" s="279">
        <v>45000</v>
      </c>
      <c r="E19" s="279">
        <v>45000</v>
      </c>
      <c r="F19" s="279">
        <v>45000</v>
      </c>
      <c r="G19" s="279">
        <v>45000</v>
      </c>
      <c r="H19" s="279">
        <v>45000</v>
      </c>
      <c r="I19" s="279"/>
      <c r="J19" s="284"/>
    </row>
    <row r="20" spans="1:10" s="286" customFormat="1" ht="45.75" customHeight="1" hidden="1">
      <c r="A20" s="277"/>
      <c r="B20" s="303"/>
      <c r="C20" s="304" t="e">
        <f aca="true" t="shared" si="0" ref="C20:H20">+C24+C26+C28+C30+C32+C36+C38+C40+C42+C44+C46+C48+C50+C52+C54+C56</f>
        <v>#REF!</v>
      </c>
      <c r="D20" s="304">
        <f t="shared" si="0"/>
        <v>100</v>
      </c>
      <c r="E20" s="304">
        <f t="shared" si="0"/>
        <v>100</v>
      </c>
      <c r="F20" s="304">
        <f t="shared" si="0"/>
        <v>100</v>
      </c>
      <c r="G20" s="304">
        <f t="shared" si="0"/>
        <v>100.00000000000001</v>
      </c>
      <c r="H20" s="304">
        <f t="shared" si="0"/>
        <v>100.00000000000001</v>
      </c>
      <c r="I20" s="279"/>
      <c r="J20" s="284"/>
    </row>
    <row r="21" spans="1:10" s="275" customFormat="1" ht="40.5" customHeight="1">
      <c r="A21" s="277" t="s">
        <v>106</v>
      </c>
      <c r="B21" s="303" t="s">
        <v>277</v>
      </c>
      <c r="C21" s="305" t="e">
        <f>+D21+E21+F21+G21+H21</f>
        <v>#REF!</v>
      </c>
      <c r="D21" s="305" t="e">
        <f aca="true" t="shared" si="1" ref="D21:I21">+D23+D25+D27+D29+D31</f>
        <v>#REF!</v>
      </c>
      <c r="E21" s="305" t="e">
        <f t="shared" si="1"/>
        <v>#REF!</v>
      </c>
      <c r="F21" s="305" t="e">
        <f t="shared" si="1"/>
        <v>#REF!</v>
      </c>
      <c r="G21" s="305" t="e">
        <f t="shared" si="1"/>
        <v>#REF!</v>
      </c>
      <c r="H21" s="305" t="e">
        <f t="shared" si="1"/>
        <v>#REF!</v>
      </c>
      <c r="I21" s="279">
        <f t="shared" si="1"/>
        <v>66858.44406704056</v>
      </c>
      <c r="J21" s="284"/>
    </row>
    <row r="22" spans="1:22" s="312" customFormat="1" ht="28.5" customHeight="1">
      <c r="A22" s="306"/>
      <c r="B22" s="307" t="s">
        <v>229</v>
      </c>
      <c r="C22" s="308" t="e">
        <f aca="true" t="shared" si="2" ref="C22:H22">100*C21/C$63</f>
        <v>#REF!</v>
      </c>
      <c r="D22" s="309" t="e">
        <f t="shared" si="2"/>
        <v>#REF!</v>
      </c>
      <c r="E22" s="308" t="e">
        <f t="shared" si="2"/>
        <v>#REF!</v>
      </c>
      <c r="F22" s="308" t="e">
        <f t="shared" si="2"/>
        <v>#REF!</v>
      </c>
      <c r="G22" s="308" t="e">
        <f t="shared" si="2"/>
        <v>#REF!</v>
      </c>
      <c r="H22" s="308" t="e">
        <f t="shared" si="2"/>
        <v>#REF!</v>
      </c>
      <c r="I22" s="308"/>
      <c r="J22" s="310"/>
      <c r="K22" s="311"/>
      <c r="M22" s="313"/>
      <c r="N22" s="311"/>
      <c r="P22" s="313"/>
      <c r="Q22" s="311"/>
      <c r="S22" s="313"/>
      <c r="T22" s="311"/>
      <c r="V22" s="313"/>
    </row>
    <row r="23" spans="1:20" ht="40.5" customHeight="1">
      <c r="A23" s="288">
        <v>1</v>
      </c>
      <c r="B23" s="298" t="s">
        <v>276</v>
      </c>
      <c r="C23" s="314" t="e">
        <f>+D23+E23+F23+G23+H23</f>
        <v>#REF!</v>
      </c>
      <c r="D23" s="315" t="e">
        <f>+D24*D$63/100</f>
        <v>#REF!</v>
      </c>
      <c r="E23" s="314" t="e">
        <f>+E24*E$63/100</f>
        <v>#REF!</v>
      </c>
      <c r="F23" s="314" t="e">
        <f>+F24*F$63/100</f>
        <v>#REF!</v>
      </c>
      <c r="G23" s="314" t="e">
        <f>+G24*G$63/100</f>
        <v>#REF!</v>
      </c>
      <c r="H23" s="314" t="e">
        <f>+H24*H$63/100</f>
        <v>#REF!</v>
      </c>
      <c r="I23" s="292">
        <f>+I24*I$17/100</f>
        <v>2137</v>
      </c>
      <c r="J23" s="316"/>
      <c r="K23" s="296"/>
      <c r="M23" s="297"/>
      <c r="N23" s="296"/>
      <c r="P23" s="297"/>
      <c r="Q23" s="296"/>
      <c r="S23" s="297"/>
      <c r="T23" s="296"/>
    </row>
    <row r="24" spans="1:22" s="312" customFormat="1" ht="22.5" customHeight="1">
      <c r="A24" s="306"/>
      <c r="B24" s="307" t="s">
        <v>229</v>
      </c>
      <c r="C24" s="308" t="e">
        <f>100*C23/C$63</f>
        <v>#REF!</v>
      </c>
      <c r="D24" s="309">
        <v>4.3</v>
      </c>
      <c r="E24" s="308">
        <v>4.2</v>
      </c>
      <c r="F24" s="308">
        <v>4.1</v>
      </c>
      <c r="G24" s="308">
        <v>4</v>
      </c>
      <c r="H24" s="308">
        <v>3.9</v>
      </c>
      <c r="I24" s="317">
        <f>'[4]cc2006-2010'!I32</f>
        <v>1.5110423605690986</v>
      </c>
      <c r="J24" s="310"/>
      <c r="K24" s="311"/>
      <c r="M24" s="313"/>
      <c r="N24" s="311"/>
      <c r="P24" s="313"/>
      <c r="Q24" s="311"/>
      <c r="S24" s="313"/>
      <c r="T24" s="311"/>
      <c r="V24" s="313"/>
    </row>
    <row r="25" spans="1:20" ht="40.5" customHeight="1">
      <c r="A25" s="288">
        <f>+A23+1</f>
        <v>2</v>
      </c>
      <c r="B25" s="298" t="s">
        <v>275</v>
      </c>
      <c r="C25" s="314" t="e">
        <f>+D25+E25+F25+G25+H25</f>
        <v>#REF!</v>
      </c>
      <c r="D25" s="314" t="e">
        <f>+D26*D$63/100</f>
        <v>#REF!</v>
      </c>
      <c r="E25" s="314" t="e">
        <f>+E26*E$63/100</f>
        <v>#REF!</v>
      </c>
      <c r="F25" s="314" t="e">
        <f>+F26*F$63/100</f>
        <v>#REF!</v>
      </c>
      <c r="G25" s="314" t="e">
        <f>+G26*G$63/100</f>
        <v>#REF!</v>
      </c>
      <c r="H25" s="314" t="e">
        <f>+H26*H$63/100</f>
        <v>#REF!</v>
      </c>
      <c r="I25" s="292">
        <f>+I26*I$17/100</f>
        <v>29715.15436937331</v>
      </c>
      <c r="J25" s="295"/>
      <c r="K25" s="296"/>
      <c r="M25" s="297"/>
      <c r="N25" s="296"/>
      <c r="P25" s="297"/>
      <c r="Q25" s="296"/>
      <c r="S25" s="297"/>
      <c r="T25" s="296"/>
    </row>
    <row r="26" spans="1:22" s="312" customFormat="1" ht="22.5" customHeight="1">
      <c r="A26" s="306"/>
      <c r="B26" s="307" t="s">
        <v>229</v>
      </c>
      <c r="C26" s="308" t="e">
        <f>100*C25/C$63</f>
        <v>#REF!</v>
      </c>
      <c r="D26" s="309">
        <v>21.5</v>
      </c>
      <c r="E26" s="308">
        <v>21.6</v>
      </c>
      <c r="F26" s="308">
        <v>21.7</v>
      </c>
      <c r="G26" s="308">
        <v>21.8</v>
      </c>
      <c r="H26" s="308">
        <v>21.8</v>
      </c>
      <c r="I26" s="317">
        <f>'[4]cc2006-2010'!I69</f>
        <v>21.011163782392615</v>
      </c>
      <c r="J26" s="318"/>
      <c r="K26" s="311"/>
      <c r="M26" s="313"/>
      <c r="N26" s="311"/>
      <c r="P26" s="313"/>
      <c r="Q26" s="311"/>
      <c r="S26" s="313"/>
      <c r="T26" s="311"/>
      <c r="V26" s="313"/>
    </row>
    <row r="27" spans="1:10" ht="40.5" customHeight="1">
      <c r="A27" s="288">
        <f>+A25+1</f>
        <v>3</v>
      </c>
      <c r="B27" s="298" t="s">
        <v>274</v>
      </c>
      <c r="C27" s="314" t="e">
        <f>+D27+E27+F27+G27+H27</f>
        <v>#REF!</v>
      </c>
      <c r="D27" s="314" t="e">
        <f>+D28*D$63/100</f>
        <v>#REF!</v>
      </c>
      <c r="E27" s="314" t="e">
        <f>+E28*E$63/100</f>
        <v>#REF!</v>
      </c>
      <c r="F27" s="314" t="e">
        <f>+F28*F$63/100</f>
        <v>#REF!</v>
      </c>
      <c r="G27" s="314" t="e">
        <f>+G28*G$63/100</f>
        <v>#REF!</v>
      </c>
      <c r="H27" s="314" t="e">
        <f>+H28*H$63/100</f>
        <v>#REF!</v>
      </c>
      <c r="I27" s="292">
        <f>+I28*I$17/100</f>
        <v>32348.157614015763</v>
      </c>
      <c r="J27" s="295"/>
    </row>
    <row r="28" spans="1:10" s="312" customFormat="1" ht="22.5" customHeight="1">
      <c r="A28" s="306"/>
      <c r="B28" s="319" t="s">
        <v>229</v>
      </c>
      <c r="C28" s="308" t="e">
        <f>100*C27/C$63</f>
        <v>#REF!</v>
      </c>
      <c r="D28" s="308">
        <v>28.3</v>
      </c>
      <c r="E28" s="308">
        <v>28.5</v>
      </c>
      <c r="F28" s="308">
        <v>28.7</v>
      </c>
      <c r="G28" s="308">
        <v>28.9</v>
      </c>
      <c r="H28" s="308">
        <v>30</v>
      </c>
      <c r="I28" s="317">
        <f>'[4]cc2006-2010'!I101</f>
        <v>22.87292299538776</v>
      </c>
      <c r="J28" s="318"/>
    </row>
    <row r="29" spans="1:10" ht="39.75" customHeight="1">
      <c r="A29" s="288">
        <f>+A27+1</f>
        <v>4</v>
      </c>
      <c r="B29" s="298" t="s">
        <v>240</v>
      </c>
      <c r="C29" s="314" t="e">
        <f>+D29+E29+F29+G29+H29</f>
        <v>#REF!</v>
      </c>
      <c r="D29" s="314" t="e">
        <f>+D30*D$63/100</f>
        <v>#REF!</v>
      </c>
      <c r="E29" s="314" t="e">
        <f>+E30*E$63/100</f>
        <v>#REF!</v>
      </c>
      <c r="F29" s="314" t="e">
        <f>+F30*F$63/100</f>
        <v>#REF!</v>
      </c>
      <c r="G29" s="314" t="e">
        <f>+G30*G$63/100</f>
        <v>#REF!</v>
      </c>
      <c r="H29" s="314" t="e">
        <f>+H30*H$63/100</f>
        <v>#REF!</v>
      </c>
      <c r="I29" s="292">
        <f>+I30*I$17/100</f>
        <v>1558.5831768189735</v>
      </c>
      <c r="J29" s="295"/>
    </row>
    <row r="30" spans="1:10" s="312" customFormat="1" ht="22.5" customHeight="1">
      <c r="A30" s="306"/>
      <c r="B30" s="319" t="s">
        <v>229</v>
      </c>
      <c r="C30" s="308" t="e">
        <f>100*C29/C$63</f>
        <v>#REF!</v>
      </c>
      <c r="D30" s="308">
        <v>1</v>
      </c>
      <c r="E30" s="308">
        <v>0.9</v>
      </c>
      <c r="F30" s="308">
        <v>0.8</v>
      </c>
      <c r="G30" s="308">
        <v>0.7</v>
      </c>
      <c r="H30" s="308">
        <v>0.5</v>
      </c>
      <c r="I30" s="317">
        <f>'[4]cc2006-2010'!I117</f>
        <v>1.1020520368010418</v>
      </c>
      <c r="J30" s="318"/>
    </row>
    <row r="31" spans="1:10" ht="40.5" customHeight="1">
      <c r="A31" s="288">
        <f>+A29+1</f>
        <v>5</v>
      </c>
      <c r="B31" s="298" t="s">
        <v>273</v>
      </c>
      <c r="C31" s="314" t="e">
        <f>+D31+E31+F31+G31+H31</f>
        <v>#REF!</v>
      </c>
      <c r="D31" s="314" t="e">
        <f>+D32*D$63/100</f>
        <v>#REF!</v>
      </c>
      <c r="E31" s="314" t="e">
        <f>+E32*E$63/100</f>
        <v>#REF!</v>
      </c>
      <c r="F31" s="314" t="e">
        <f>+F32*F$63/100</f>
        <v>#REF!</v>
      </c>
      <c r="G31" s="314" t="e">
        <f>+G32*G$63/100</f>
        <v>#REF!</v>
      </c>
      <c r="H31" s="314" t="e">
        <f>+H32*H$63/100</f>
        <v>#REF!</v>
      </c>
      <c r="I31" s="292">
        <f>+I32*I$17/100</f>
        <v>1099.548906832512</v>
      </c>
      <c r="J31" s="295"/>
    </row>
    <row r="32" spans="1:10" s="312" customFormat="1" ht="22.5" customHeight="1">
      <c r="A32" s="306"/>
      <c r="B32" s="319" t="s">
        <v>229</v>
      </c>
      <c r="C32" s="308" t="e">
        <f>100*C31/C$63</f>
        <v>#REF!</v>
      </c>
      <c r="D32" s="308">
        <v>0.8</v>
      </c>
      <c r="E32" s="308">
        <v>0.7</v>
      </c>
      <c r="F32" s="308">
        <v>0.6</v>
      </c>
      <c r="G32" s="308">
        <v>0.5</v>
      </c>
      <c r="H32" s="308">
        <v>0.4</v>
      </c>
      <c r="I32" s="317">
        <f>'[4]cc2006-2010'!I126</f>
        <v>0.7774754214980679</v>
      </c>
      <c r="J32" s="318"/>
    </row>
    <row r="33" spans="1:16" s="275" customFormat="1" ht="40.5" customHeight="1">
      <c r="A33" s="277" t="s">
        <v>107</v>
      </c>
      <c r="B33" s="303" t="s">
        <v>272</v>
      </c>
      <c r="C33" s="305" t="e">
        <f>+D33+E33+F33+G33+H33</f>
        <v>#REF!</v>
      </c>
      <c r="D33" s="305" t="e">
        <f aca="true" t="shared" si="3" ref="D33:I33">+D35+D37+D39+D41+D43+D45+D47+D49+D51</f>
        <v>#REF!</v>
      </c>
      <c r="E33" s="305" t="e">
        <f t="shared" si="3"/>
        <v>#REF!</v>
      </c>
      <c r="F33" s="305" t="e">
        <f t="shared" si="3"/>
        <v>#REF!</v>
      </c>
      <c r="G33" s="305" t="e">
        <f t="shared" si="3"/>
        <v>#REF!</v>
      </c>
      <c r="H33" s="305" t="e">
        <f t="shared" si="3"/>
        <v>#REF!</v>
      </c>
      <c r="I33" s="279">
        <f t="shared" si="3"/>
        <v>68161.3079734164</v>
      </c>
      <c r="J33" s="284"/>
      <c r="M33" s="275" t="s">
        <v>271</v>
      </c>
      <c r="N33" s="275" t="s">
        <v>269</v>
      </c>
      <c r="O33" s="275" t="s">
        <v>268</v>
      </c>
      <c r="P33" s="275" t="s">
        <v>266</v>
      </c>
    </row>
    <row r="34" spans="1:10" s="312" customFormat="1" ht="24" customHeight="1">
      <c r="A34" s="306"/>
      <c r="B34" s="319" t="s">
        <v>229</v>
      </c>
      <c r="C34" s="308" t="e">
        <f aca="true" t="shared" si="4" ref="C34:H34">100*C33/C$63</f>
        <v>#REF!</v>
      </c>
      <c r="D34" s="308" t="e">
        <f t="shared" si="4"/>
        <v>#REF!</v>
      </c>
      <c r="E34" s="308" t="e">
        <f t="shared" si="4"/>
        <v>#REF!</v>
      </c>
      <c r="F34" s="308" t="e">
        <f t="shared" si="4"/>
        <v>#REF!</v>
      </c>
      <c r="G34" s="308" t="e">
        <f t="shared" si="4"/>
        <v>#REF!</v>
      </c>
      <c r="H34" s="308" t="e">
        <f t="shared" si="4"/>
        <v>#REF!</v>
      </c>
      <c r="I34" s="308"/>
      <c r="J34" s="318"/>
    </row>
    <row r="35" spans="1:13" ht="40.5" customHeight="1">
      <c r="A35" s="288">
        <f>+A31+1</f>
        <v>6</v>
      </c>
      <c r="B35" s="298" t="s">
        <v>270</v>
      </c>
      <c r="C35" s="314" t="e">
        <f>+D35+E35+F35+G35+H35</f>
        <v>#REF!</v>
      </c>
      <c r="D35" s="314" t="e">
        <f>+D36*D$63/100</f>
        <v>#REF!</v>
      </c>
      <c r="E35" s="314" t="e">
        <f>+E36*E$63/100</f>
        <v>#REF!</v>
      </c>
      <c r="F35" s="314" t="e">
        <f>+F36*F$63/100</f>
        <v>#REF!</v>
      </c>
      <c r="G35" s="314" t="e">
        <f>+G36*G$63/100</f>
        <v>#REF!</v>
      </c>
      <c r="H35" s="314" t="e">
        <f>+H36*H$63/100</f>
        <v>#REF!</v>
      </c>
      <c r="I35" s="292">
        <f>+I36*I$17/100</f>
        <v>5609.594388896713</v>
      </c>
      <c r="J35" s="295"/>
      <c r="L35" s="250" t="s">
        <v>269</v>
      </c>
      <c r="M35" s="250">
        <v>0.1</v>
      </c>
    </row>
    <row r="36" spans="1:13" s="312" customFormat="1" ht="22.5" customHeight="1">
      <c r="A36" s="306"/>
      <c r="B36" s="319" t="s">
        <v>229</v>
      </c>
      <c r="C36" s="308" t="e">
        <f>100*C35/C$63</f>
        <v>#REF!</v>
      </c>
      <c r="D36" s="308">
        <v>3</v>
      </c>
      <c r="E36" s="308">
        <v>3</v>
      </c>
      <c r="F36" s="308">
        <v>3</v>
      </c>
      <c r="G36" s="308">
        <v>3</v>
      </c>
      <c r="H36" s="308">
        <v>3</v>
      </c>
      <c r="I36" s="317">
        <f>'[4]cc2006-2010'!I138</f>
        <v>3.9664645518173423</v>
      </c>
      <c r="J36" s="318"/>
      <c r="L36" s="312" t="s">
        <v>268</v>
      </c>
      <c r="M36" s="312">
        <v>0.25</v>
      </c>
    </row>
    <row r="37" spans="1:13" ht="40.5" customHeight="1">
      <c r="A37" s="288">
        <f>+A35+1</f>
        <v>7</v>
      </c>
      <c r="B37" s="298" t="s">
        <v>267</v>
      </c>
      <c r="C37" s="314" t="e">
        <f>+D37+E37+F37+G37+H37</f>
        <v>#REF!</v>
      </c>
      <c r="D37" s="314" t="e">
        <f>+D38*D$63/100</f>
        <v>#REF!</v>
      </c>
      <c r="E37" s="314" t="e">
        <f>+E38*E$63/100</f>
        <v>#REF!</v>
      </c>
      <c r="F37" s="314" t="e">
        <f>+F38*F$63/100</f>
        <v>#REF!</v>
      </c>
      <c r="G37" s="314" t="e">
        <f>+G38*G$63/100</f>
        <v>#REF!</v>
      </c>
      <c r="H37" s="314" t="e">
        <f>+H38*H$63/100</f>
        <v>#REF!</v>
      </c>
      <c r="I37" s="292">
        <f>+I38*I$17/100</f>
        <v>5019.7</v>
      </c>
      <c r="J37" s="295"/>
      <c r="L37" s="250" t="s">
        <v>266</v>
      </c>
      <c r="M37" s="250">
        <v>0.55</v>
      </c>
    </row>
    <row r="38" spans="1:10" s="312" customFormat="1" ht="22.5" customHeight="1">
      <c r="A38" s="306"/>
      <c r="B38" s="319" t="s">
        <v>229</v>
      </c>
      <c r="C38" s="308" t="e">
        <f>100*C37/C$63</f>
        <v>#REF!</v>
      </c>
      <c r="D38" s="308">
        <v>2.8</v>
      </c>
      <c r="E38" s="308">
        <v>3</v>
      </c>
      <c r="F38" s="308">
        <v>3.2</v>
      </c>
      <c r="G38" s="308">
        <v>3.3</v>
      </c>
      <c r="H38" s="308">
        <v>3.4</v>
      </c>
      <c r="I38" s="317">
        <f>'[4]cc2006-2010'!I153</f>
        <v>3.549358604281097</v>
      </c>
      <c r="J38" s="318"/>
    </row>
    <row r="39" spans="1:22" ht="40.5" customHeight="1">
      <c r="A39" s="288">
        <f>+A37+1</f>
        <v>8</v>
      </c>
      <c r="B39" s="289" t="s">
        <v>265</v>
      </c>
      <c r="C39" s="314" t="e">
        <f>+D39+E39+F39+G39+H39</f>
        <v>#REF!</v>
      </c>
      <c r="D39" s="315" t="e">
        <f>+D40*D$63/100</f>
        <v>#REF!</v>
      </c>
      <c r="E39" s="314" t="e">
        <f>+E40*E$63/100</f>
        <v>#REF!</v>
      </c>
      <c r="F39" s="314" t="e">
        <f>+F40*F$63/100</f>
        <v>#REF!</v>
      </c>
      <c r="G39" s="314" t="e">
        <f>+G40*G$63/100</f>
        <v>#REF!</v>
      </c>
      <c r="H39" s="314" t="e">
        <f>+H40*H$63/100</f>
        <v>#REF!</v>
      </c>
      <c r="I39" s="292">
        <f>+I40*I$17/100</f>
        <v>2954.3022918643965</v>
      </c>
      <c r="J39" s="295"/>
      <c r="K39" s="296"/>
      <c r="M39" s="297"/>
      <c r="N39" s="296"/>
      <c r="P39" s="297"/>
      <c r="Q39" s="296"/>
      <c r="S39" s="297"/>
      <c r="T39" s="296"/>
      <c r="V39" s="297"/>
    </row>
    <row r="40" spans="1:10" s="312" customFormat="1" ht="22.5" customHeight="1">
      <c r="A40" s="306"/>
      <c r="B40" s="319" t="s">
        <v>229</v>
      </c>
      <c r="C40" s="308" t="e">
        <f>100*C39/C$63</f>
        <v>#REF!</v>
      </c>
      <c r="D40" s="308">
        <v>1.7</v>
      </c>
      <c r="E40" s="308">
        <v>1.7</v>
      </c>
      <c r="F40" s="308">
        <v>1.8</v>
      </c>
      <c r="G40" s="308">
        <v>1.9</v>
      </c>
      <c r="H40" s="308">
        <v>1.9</v>
      </c>
      <c r="I40" s="317">
        <f>'[4]cc2006-2010'!I162</f>
        <v>2.0889452077367694</v>
      </c>
      <c r="J40" s="318"/>
    </row>
    <row r="41" spans="1:12" ht="40.5" customHeight="1">
      <c r="A41" s="288">
        <f>+A39+1</f>
        <v>9</v>
      </c>
      <c r="B41" s="298" t="s">
        <v>246</v>
      </c>
      <c r="C41" s="314" t="e">
        <f>+D41+E41+F41+G41+H41</f>
        <v>#REF!</v>
      </c>
      <c r="D41" s="314" t="e">
        <f>+D42*D$63/100</f>
        <v>#REF!</v>
      </c>
      <c r="E41" s="314" t="e">
        <f>+E42*E$63/100</f>
        <v>#REF!</v>
      </c>
      <c r="F41" s="314" t="e">
        <f>+F42*F$63/100</f>
        <v>#REF!</v>
      </c>
      <c r="G41" s="314" t="e">
        <f>+G42*G$63/100</f>
        <v>#REF!</v>
      </c>
      <c r="H41" s="314" t="e">
        <f>+H42*H$63/100</f>
        <v>#REF!</v>
      </c>
      <c r="I41" s="292">
        <f>+I42*I$17/100</f>
        <v>24837.7</v>
      </c>
      <c r="J41" s="295"/>
      <c r="L41" s="250" t="s">
        <v>264</v>
      </c>
    </row>
    <row r="42" spans="1:10" s="312" customFormat="1" ht="22.5" customHeight="1">
      <c r="A42" s="306"/>
      <c r="B42" s="319" t="s">
        <v>229</v>
      </c>
      <c r="C42" s="308" t="e">
        <f>100*C41/C$63</f>
        <v>#REF!</v>
      </c>
      <c r="D42" s="308">
        <v>15.8</v>
      </c>
      <c r="E42" s="308">
        <v>16</v>
      </c>
      <c r="F42" s="308">
        <v>16.2</v>
      </c>
      <c r="G42" s="308">
        <v>16.4</v>
      </c>
      <c r="H42" s="308">
        <v>16.5</v>
      </c>
      <c r="I42" s="317">
        <f>'[4]cc2006-2010'!I190</f>
        <v>17.562385044037015</v>
      </c>
      <c r="J42" s="318"/>
    </row>
    <row r="43" spans="1:13" ht="40.5" customHeight="1">
      <c r="A43" s="288">
        <f>+A41+1</f>
        <v>10</v>
      </c>
      <c r="B43" s="298" t="s">
        <v>263</v>
      </c>
      <c r="C43" s="314" t="e">
        <f>+D43+E43+F43+G43+H43</f>
        <v>#REF!</v>
      </c>
      <c r="D43" s="314" t="e">
        <f>+D44*D$63/100</f>
        <v>#REF!</v>
      </c>
      <c r="E43" s="314" t="e">
        <f>+E44*E$63/100</f>
        <v>#REF!</v>
      </c>
      <c r="F43" s="314" t="e">
        <f>+F44*F$63/100</f>
        <v>#REF!</v>
      </c>
      <c r="G43" s="314" t="e">
        <f>+G44*G$63/100</f>
        <v>#REF!</v>
      </c>
      <c r="H43" s="314" t="e">
        <f>+H44*H$63/100</f>
        <v>#REF!</v>
      </c>
      <c r="I43" s="292">
        <f>+I44*I$17/100</f>
        <v>8018.572504599956</v>
      </c>
      <c r="J43" s="295"/>
      <c r="K43" s="250" t="s">
        <v>263</v>
      </c>
      <c r="L43" s="250">
        <f>+'[4]cc2010'!C154</f>
        <v>5678.5351351351355</v>
      </c>
      <c r="M43" s="250">
        <f>+L43/(L43+L45)</f>
        <v>0.6189692805260986</v>
      </c>
    </row>
    <row r="44" spans="1:10" s="312" customFormat="1" ht="22.5" customHeight="1">
      <c r="A44" s="306"/>
      <c r="B44" s="319" t="s">
        <v>229</v>
      </c>
      <c r="C44" s="308" t="e">
        <f>100*C43/C$63</f>
        <v>#REF!</v>
      </c>
      <c r="D44" s="308">
        <v>6.1</v>
      </c>
      <c r="E44" s="308">
        <v>6</v>
      </c>
      <c r="F44" s="308">
        <v>5.9</v>
      </c>
      <c r="G44" s="308">
        <v>5.9</v>
      </c>
      <c r="H44" s="308">
        <v>5.8</v>
      </c>
      <c r="I44" s="317">
        <f>'[4]cc2006-2010'!I212</f>
        <v>5.669818776670653</v>
      </c>
      <c r="J44" s="318"/>
    </row>
    <row r="45" spans="1:13" ht="40.5" customHeight="1">
      <c r="A45" s="288">
        <f>+A43+1</f>
        <v>11</v>
      </c>
      <c r="B45" s="298" t="s">
        <v>262</v>
      </c>
      <c r="C45" s="314" t="e">
        <f>+D45+E45+F45+G45+H45</f>
        <v>#REF!</v>
      </c>
      <c r="D45" s="314" t="e">
        <f>+D46*D$63/100</f>
        <v>#REF!</v>
      </c>
      <c r="E45" s="314" t="e">
        <f>+E46*E$63/100</f>
        <v>#REF!</v>
      </c>
      <c r="F45" s="314" t="e">
        <f>+F46*F$63/100</f>
        <v>#REF!</v>
      </c>
      <c r="G45" s="314" t="e">
        <f>+G46*G$63/100</f>
        <v>#REF!</v>
      </c>
      <c r="H45" s="314" t="e">
        <f>+H46*H$63/100</f>
        <v>#REF!</v>
      </c>
      <c r="I45" s="292">
        <f>+I46*I$17/100</f>
        <v>5461.431251255277</v>
      </c>
      <c r="J45" s="295"/>
      <c r="K45" s="250" t="s">
        <v>262</v>
      </c>
      <c r="L45" s="250">
        <f>+'[4]cc2010'!C170</f>
        <v>3495.644123500466</v>
      </c>
      <c r="M45" s="250">
        <f>+L45/(L43+L45)</f>
        <v>0.38103071947390127</v>
      </c>
    </row>
    <row r="46" spans="1:10" s="312" customFormat="1" ht="24.75" customHeight="1">
      <c r="A46" s="306"/>
      <c r="B46" s="319" t="s">
        <v>229</v>
      </c>
      <c r="C46" s="308" t="e">
        <f>100*C45/C$63</f>
        <v>#REF!</v>
      </c>
      <c r="D46" s="308">
        <v>2.8</v>
      </c>
      <c r="E46" s="308">
        <v>2.9</v>
      </c>
      <c r="F46" s="308">
        <v>2.9</v>
      </c>
      <c r="G46" s="308">
        <v>3</v>
      </c>
      <c r="H46" s="308">
        <v>3</v>
      </c>
      <c r="I46" s="317">
        <f>'[4]cc2006-2010'!I236</f>
        <v>3.861700500693786</v>
      </c>
      <c r="J46" s="318"/>
    </row>
    <row r="47" spans="1:12" ht="40.5" customHeight="1">
      <c r="A47" s="288">
        <v>12</v>
      </c>
      <c r="B47" s="298" t="s">
        <v>261</v>
      </c>
      <c r="C47" s="314" t="e">
        <f>+D47+E47+F47+G47+H47</f>
        <v>#REF!</v>
      </c>
      <c r="D47" s="314" t="e">
        <f>+D48*D$63/100</f>
        <v>#REF!</v>
      </c>
      <c r="E47" s="314" t="e">
        <f>+E48*E$63/100</f>
        <v>#REF!</v>
      </c>
      <c r="F47" s="314" t="e">
        <f>+F48*F$63/100</f>
        <v>#REF!</v>
      </c>
      <c r="G47" s="314" t="e">
        <f>+G48*G$63/100</f>
        <v>#REF!</v>
      </c>
      <c r="H47" s="314" t="e">
        <f>+H48*H$63/100</f>
        <v>#REF!</v>
      </c>
      <c r="I47" s="292">
        <f>+I48*I$17/100</f>
        <v>3899.979185976318</v>
      </c>
      <c r="J47" s="295"/>
      <c r="K47" s="250" t="s">
        <v>260</v>
      </c>
      <c r="L47" s="250">
        <f>+'[4]cc2010'!H192+'[4]cc2010'!H211</f>
        <v>4522.533988113533</v>
      </c>
    </row>
    <row r="48" spans="1:13" s="312" customFormat="1" ht="22.5" customHeight="1">
      <c r="A48" s="306"/>
      <c r="B48" s="319" t="s">
        <v>229</v>
      </c>
      <c r="C48" s="308" t="e">
        <f>100*C47/C$63</f>
        <v>#REF!</v>
      </c>
      <c r="D48" s="308">
        <v>1.9</v>
      </c>
      <c r="E48" s="308">
        <v>1.8</v>
      </c>
      <c r="F48" s="308">
        <v>1.7</v>
      </c>
      <c r="G48" s="308">
        <v>1.5</v>
      </c>
      <c r="H48" s="308">
        <v>1.2</v>
      </c>
      <c r="I48" s="317">
        <f>'[4]cc2006-2010'!I270</f>
        <v>2.7576199135928907</v>
      </c>
      <c r="J48" s="318"/>
      <c r="K48" s="250" t="s">
        <v>259</v>
      </c>
      <c r="L48" s="312">
        <f>+'[4]cc2010'!H192-580</f>
        <v>3116.5592327232416</v>
      </c>
      <c r="M48" s="312">
        <f>+L48/L47</f>
        <v>0.6891179239148714</v>
      </c>
    </row>
    <row r="49" spans="1:13" ht="40.5" customHeight="1">
      <c r="A49" s="288">
        <v>13</v>
      </c>
      <c r="B49" s="298" t="s">
        <v>258</v>
      </c>
      <c r="C49" s="314" t="e">
        <f>+D49+E49+F49+G49+H49</f>
        <v>#REF!</v>
      </c>
      <c r="D49" s="314" t="e">
        <f>+D50*D$63/100</f>
        <v>#REF!</v>
      </c>
      <c r="E49" s="314" t="e">
        <f>+E50*E$63/100</f>
        <v>#REF!</v>
      </c>
      <c r="F49" s="314" t="e">
        <f>+F50*F$63/100</f>
        <v>#REF!</v>
      </c>
      <c r="G49" s="314" t="e">
        <f>+G50*G$63/100</f>
        <v>#REF!</v>
      </c>
      <c r="H49" s="314" t="e">
        <f>+H50*H$63/100</f>
        <v>#REF!</v>
      </c>
      <c r="I49" s="292">
        <f>+I50*I$17/100</f>
        <v>1089.2936307293148</v>
      </c>
      <c r="J49" s="295"/>
      <c r="K49" s="250" t="s">
        <v>257</v>
      </c>
      <c r="L49" s="312">
        <f>+'[4]cc2010'!H211+580</f>
        <v>1405.9747553902912</v>
      </c>
      <c r="M49" s="250">
        <f>+L49/L47</f>
        <v>0.3108820760851285</v>
      </c>
    </row>
    <row r="50" spans="1:10" s="312" customFormat="1" ht="22.5" customHeight="1">
      <c r="A50" s="306"/>
      <c r="B50" s="319" t="s">
        <v>229</v>
      </c>
      <c r="C50" s="308" t="e">
        <f>100*C49/C$63</f>
        <v>#REF!</v>
      </c>
      <c r="D50" s="308">
        <v>0.8</v>
      </c>
      <c r="E50" s="308">
        <v>0.7</v>
      </c>
      <c r="F50" s="308">
        <v>0.6</v>
      </c>
      <c r="G50" s="308">
        <v>0.5</v>
      </c>
      <c r="H50" s="308">
        <v>0.4</v>
      </c>
      <c r="I50" s="317">
        <f>'[4]cc2006-2010'!I275</f>
        <v>0.7702240613617725</v>
      </c>
      <c r="J50" s="318"/>
    </row>
    <row r="51" spans="1:10" ht="40.5" customHeight="1">
      <c r="A51" s="288">
        <f>+A49+1</f>
        <v>14</v>
      </c>
      <c r="B51" s="298" t="s">
        <v>256</v>
      </c>
      <c r="C51" s="314" t="e">
        <f>+D51+E51+F51+G51+H51</f>
        <v>#REF!</v>
      </c>
      <c r="D51" s="314" t="e">
        <f>+D52*D$63/100</f>
        <v>#REF!</v>
      </c>
      <c r="E51" s="314" t="e">
        <f>+E52*E$63/100</f>
        <v>#REF!</v>
      </c>
      <c r="F51" s="314" t="e">
        <f>+F52*F$63/100</f>
        <v>#REF!</v>
      </c>
      <c r="G51" s="314" t="e">
        <f>+G52*G$63/100</f>
        <v>#REF!</v>
      </c>
      <c r="H51" s="314" t="e">
        <f>+H52*H$63/100</f>
        <v>#REF!</v>
      </c>
      <c r="I51" s="292">
        <f>+I52*I$17/100</f>
        <v>11270.734720094428</v>
      </c>
      <c r="J51" s="295"/>
    </row>
    <row r="52" spans="1:10" s="312" customFormat="1" ht="22.5" customHeight="1">
      <c r="A52" s="306"/>
      <c r="B52" s="319" t="s">
        <v>229</v>
      </c>
      <c r="C52" s="308" t="e">
        <f>100*C51/C$63</f>
        <v>#REF!</v>
      </c>
      <c r="D52" s="308">
        <v>6</v>
      </c>
      <c r="E52" s="308">
        <v>5.8</v>
      </c>
      <c r="F52" s="308">
        <v>5.6</v>
      </c>
      <c r="G52" s="308">
        <v>5.4</v>
      </c>
      <c r="H52" s="308">
        <v>5</v>
      </c>
      <c r="I52" s="317">
        <f>'[4]cc2006-2010'!I294</f>
        <v>7.96937650762732</v>
      </c>
      <c r="J52" s="318"/>
    </row>
    <row r="53" spans="1:13" s="275" customFormat="1" ht="40.5" customHeight="1">
      <c r="A53" s="277" t="s">
        <v>120</v>
      </c>
      <c r="B53" s="303" t="s">
        <v>255</v>
      </c>
      <c r="C53" s="305" t="e">
        <f>+D53+E53+F53+G53+H53</f>
        <v>#REF!</v>
      </c>
      <c r="D53" s="320" t="e">
        <f>+D54*D$63/100</f>
        <v>#REF!</v>
      </c>
      <c r="E53" s="320" t="e">
        <f>+E54*E$63/100</f>
        <v>#REF!</v>
      </c>
      <c r="F53" s="320" t="e">
        <f>+F54*F$63/100</f>
        <v>#REF!</v>
      </c>
      <c r="G53" s="320" t="e">
        <f>+G54*G$63/100</f>
        <v>#REF!</v>
      </c>
      <c r="H53" s="320" t="e">
        <f>+H54*H$63/100</f>
        <v>#REF!</v>
      </c>
      <c r="I53" s="281">
        <f>+I54*I$17/100</f>
        <v>4635.8</v>
      </c>
      <c r="J53" s="284"/>
      <c r="K53" s="275" t="s">
        <v>255</v>
      </c>
      <c r="L53" s="275">
        <v>3150</v>
      </c>
      <c r="M53" s="250">
        <f>+L53/(L53+L55)</f>
        <v>0.7682926829268293</v>
      </c>
    </row>
    <row r="54" spans="1:10" s="312" customFormat="1" ht="22.5" customHeight="1">
      <c r="A54" s="306"/>
      <c r="B54" s="319" t="s">
        <v>229</v>
      </c>
      <c r="C54" s="308" t="e">
        <f>100*C53/C$63</f>
        <v>#REF!</v>
      </c>
      <c r="D54" s="308">
        <v>2.4</v>
      </c>
      <c r="E54" s="308">
        <v>2.4</v>
      </c>
      <c r="F54" s="308">
        <v>2.4</v>
      </c>
      <c r="G54" s="308">
        <v>2.4</v>
      </c>
      <c r="H54" s="308">
        <v>2.4</v>
      </c>
      <c r="I54" s="317">
        <f>'[4]cc2006-2010'!I302</f>
        <v>3.2779083645887823</v>
      </c>
      <c r="J54" s="318"/>
    </row>
    <row r="55" spans="1:13" s="275" customFormat="1" ht="40.5" customHeight="1">
      <c r="A55" s="277" t="s">
        <v>121</v>
      </c>
      <c r="B55" s="303" t="s">
        <v>254</v>
      </c>
      <c r="C55" s="305" t="e">
        <f>+D55+E55+F55+G55+H55</f>
        <v>#REF!</v>
      </c>
      <c r="D55" s="320" t="e">
        <f>+D56*D$63/100</f>
        <v>#REF!</v>
      </c>
      <c r="E55" s="320" t="e">
        <f>+E56*E$63/100</f>
        <v>#REF!</v>
      </c>
      <c r="F55" s="320" t="e">
        <f>+F56*F$63/100</f>
        <v>#REF!</v>
      </c>
      <c r="G55" s="320" t="e">
        <f>+G56*G$63/100</f>
        <v>#REF!</v>
      </c>
      <c r="H55" s="320" t="e">
        <f>+H56*H$63/100</f>
        <v>#REF!</v>
      </c>
      <c r="I55" s="281">
        <f>+I56*I$17/100</f>
        <v>1770</v>
      </c>
      <c r="J55" s="284"/>
      <c r="K55" s="275" t="s">
        <v>254</v>
      </c>
      <c r="L55" s="275">
        <v>950</v>
      </c>
      <c r="M55" s="275">
        <f>+L55/(L53+L55)</f>
        <v>0.23170731707317074</v>
      </c>
    </row>
    <row r="56" spans="1:10" s="312" customFormat="1" ht="22.5" customHeight="1">
      <c r="A56" s="306"/>
      <c r="B56" s="319" t="s">
        <v>229</v>
      </c>
      <c r="C56" s="308" t="e">
        <f>100*C55/C$63</f>
        <v>#REF!</v>
      </c>
      <c r="D56" s="308">
        <v>0.8</v>
      </c>
      <c r="E56" s="308">
        <v>0.8</v>
      </c>
      <c r="F56" s="308">
        <v>0.8</v>
      </c>
      <c r="G56" s="308">
        <v>0.8</v>
      </c>
      <c r="H56" s="308">
        <v>0.8</v>
      </c>
      <c r="I56" s="317">
        <f>'[4]cc2006-2010'!I310</f>
        <v>1.251541870943989</v>
      </c>
      <c r="J56" s="318"/>
    </row>
    <row r="57" spans="1:12" s="275" customFormat="1" ht="40.5" customHeight="1" hidden="1">
      <c r="A57" s="321" t="s">
        <v>121</v>
      </c>
      <c r="B57" s="322" t="s">
        <v>253</v>
      </c>
      <c r="C57" s="323">
        <f>'[4]cc2006-2010'!C311</f>
        <v>0</v>
      </c>
      <c r="D57" s="324">
        <f>'[4]cc2006-2010'!D311</f>
        <v>943</v>
      </c>
      <c r="E57" s="324">
        <f>'[4]cc2006-2010'!E311</f>
        <v>889.56</v>
      </c>
      <c r="F57" s="324">
        <f>'[4]cc2006-2010'!F311</f>
        <v>477</v>
      </c>
      <c r="G57" s="324">
        <f>'[4]cc2006-2010'!G311</f>
        <v>191.2</v>
      </c>
      <c r="H57" s="325">
        <f>'[4]cc2006-2010'!H311</f>
        <v>482.2</v>
      </c>
      <c r="I57" s="326">
        <f>'[4]cc2006-2010'!I311</f>
        <v>494.5</v>
      </c>
      <c r="J57" s="284"/>
      <c r="L57" s="275">
        <f>247.4+3244.7</f>
        <v>3492.1</v>
      </c>
    </row>
    <row r="58" spans="1:10" ht="9.75" customHeight="1" hidden="1">
      <c r="A58" s="327"/>
      <c r="B58" s="328"/>
      <c r="C58" s="329"/>
      <c r="D58" s="330"/>
      <c r="E58" s="331"/>
      <c r="F58" s="331"/>
      <c r="G58" s="331"/>
      <c r="H58" s="332"/>
      <c r="I58" s="333"/>
      <c r="J58" s="295"/>
    </row>
    <row r="59" spans="1:10" s="275" customFormat="1" ht="22.5" customHeight="1" hidden="1">
      <c r="A59" s="277"/>
      <c r="B59" s="303" t="s">
        <v>252</v>
      </c>
      <c r="C59" s="279"/>
      <c r="D59" s="303"/>
      <c r="E59" s="281"/>
      <c r="F59" s="281"/>
      <c r="G59" s="281"/>
      <c r="H59" s="282"/>
      <c r="I59" s="283" t="e">
        <f>#REF!+#REF!</f>
        <v>#REF!</v>
      </c>
      <c r="J59" s="284"/>
    </row>
    <row r="60" spans="1:10" s="275" customFormat="1" ht="33.75" customHeight="1" hidden="1">
      <c r="A60" s="277" t="s">
        <v>251</v>
      </c>
      <c r="B60" s="303" t="s">
        <v>250</v>
      </c>
      <c r="C60" s="279"/>
      <c r="D60" s="303"/>
      <c r="E60" s="281">
        <f>+'[4]cc2007'!C244</f>
        <v>207</v>
      </c>
      <c r="F60" s="281"/>
      <c r="G60" s="281"/>
      <c r="H60" s="282"/>
      <c r="I60" s="283"/>
      <c r="J60" s="284"/>
    </row>
    <row r="61" spans="1:10" ht="9.75" customHeight="1">
      <c r="A61" s="334"/>
      <c r="B61" s="335"/>
      <c r="C61" s="336"/>
      <c r="D61" s="335"/>
      <c r="E61" s="337"/>
      <c r="F61" s="337"/>
      <c r="G61" s="337"/>
      <c r="H61" s="338"/>
      <c r="I61" s="339"/>
      <c r="J61" s="295"/>
    </row>
    <row r="62" ht="42" customHeight="1"/>
    <row r="63" spans="1:10" s="286" customFormat="1" ht="28.5" customHeight="1">
      <c r="A63" s="277"/>
      <c r="B63" s="303" t="s">
        <v>181</v>
      </c>
      <c r="C63" s="279" t="e">
        <f>+D63+E63+F63+G63+H63</f>
        <v>#REF!</v>
      </c>
      <c r="D63" s="281" t="e">
        <f>1000*('BM9'!#REF!+'BM9'!#REF!)</f>
        <v>#REF!</v>
      </c>
      <c r="E63" s="281" t="e">
        <f>1000*('BM9'!#REF!+'BM9'!#REF!)</f>
        <v>#REF!</v>
      </c>
      <c r="F63" s="281" t="e">
        <f>1000*('BM9'!#REF!+'BM9'!#REF!)</f>
        <v>#REF!</v>
      </c>
      <c r="G63" s="281" t="e">
        <f>1000*('BM9'!#REF!+'BM9'!#REF!)</f>
        <v>#REF!</v>
      </c>
      <c r="H63" s="281" t="e">
        <f>1000*('BM9'!#REF!+'BM9'!#REF!)</f>
        <v>#REF!</v>
      </c>
      <c r="I63" s="281"/>
      <c r="J63" s="284"/>
    </row>
    <row r="64" ht="15.75">
      <c r="A64" s="342"/>
    </row>
    <row r="65" spans="1:10" ht="15.75">
      <c r="A65" s="250"/>
      <c r="B65" s="343"/>
      <c r="C65" s="344"/>
      <c r="D65" s="343"/>
      <c r="E65" s="343"/>
      <c r="F65" s="345"/>
      <c r="G65" s="343"/>
      <c r="H65" s="346"/>
      <c r="I65" s="347"/>
      <c r="J65" s="347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6"/>
  <sheetViews>
    <sheetView zoomScale="70" zoomScaleNormal="70" zoomScalePageLayoutView="0" workbookViewId="0" topLeftCell="A1">
      <selection activeCell="E29" sqref="E29"/>
    </sheetView>
  </sheetViews>
  <sheetFormatPr defaultColWidth="9.140625" defaultRowHeight="12.75"/>
  <cols>
    <col min="1" max="1" width="6.421875" style="391" customWidth="1"/>
    <col min="2" max="2" width="45.00390625" style="386" customWidth="1"/>
    <col min="3" max="3" width="13.8515625" style="387" customWidth="1"/>
    <col min="4" max="4" width="14.57421875" style="391" customWidth="1"/>
    <col min="5" max="9" width="12.8515625" style="370" customWidth="1"/>
    <col min="10" max="10" width="16.00390625" style="370" customWidth="1"/>
    <col min="11" max="11" width="17.8515625" style="370" customWidth="1"/>
    <col min="12" max="12" width="4.57421875" style="370" customWidth="1"/>
    <col min="13" max="16384" width="9.140625" style="370" customWidth="1"/>
  </cols>
  <sheetData>
    <row r="1" spans="1:11" ht="36.75" customHeight="1">
      <c r="A1" s="370"/>
      <c r="D1" s="387"/>
      <c r="E1" s="387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2.25" customHeight="1">
      <c r="A3" s="662" t="s">
        <v>511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39" customHeight="1">
      <c r="A4" s="668" t="s">
        <v>550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27.75" customHeight="1">
      <c r="A5" s="425"/>
      <c r="B5" s="444"/>
      <c r="C5" s="445"/>
      <c r="D5" s="425"/>
      <c r="E5" s="446"/>
      <c r="F5" s="446"/>
      <c r="G5" s="446"/>
      <c r="H5" s="446"/>
      <c r="I5" s="446"/>
      <c r="J5" s="670"/>
      <c r="K5" s="670"/>
    </row>
    <row r="6" spans="1:11" s="388" customFormat="1" ht="66">
      <c r="A6" s="426" t="s">
        <v>0</v>
      </c>
      <c r="B6" s="426" t="s">
        <v>302</v>
      </c>
      <c r="C6" s="426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587</v>
      </c>
    </row>
    <row r="7" spans="1:11" s="368" customFormat="1" ht="31.5" customHeight="1">
      <c r="A7" s="475" t="s">
        <v>3</v>
      </c>
      <c r="B7" s="457" t="s">
        <v>439</v>
      </c>
      <c r="C7" s="457"/>
      <c r="D7" s="476"/>
      <c r="E7" s="477"/>
      <c r="F7" s="478"/>
      <c r="G7" s="479"/>
      <c r="H7" s="480"/>
      <c r="I7" s="480"/>
      <c r="J7" s="481"/>
      <c r="K7" s="480"/>
    </row>
    <row r="8" spans="1:11" s="372" customFormat="1" ht="38.25" customHeight="1">
      <c r="A8" s="437"/>
      <c r="B8" s="436" t="s">
        <v>379</v>
      </c>
      <c r="C8" s="459" t="s">
        <v>6</v>
      </c>
      <c r="D8" s="433"/>
      <c r="E8" s="482"/>
      <c r="F8" s="483"/>
      <c r="G8" s="484"/>
      <c r="H8" s="473"/>
      <c r="I8" s="473"/>
      <c r="J8" s="482"/>
      <c r="K8" s="473"/>
    </row>
    <row r="9" spans="1:19" ht="38.25" customHeight="1">
      <c r="A9" s="435">
        <v>1</v>
      </c>
      <c r="B9" s="463" t="s">
        <v>435</v>
      </c>
      <c r="C9" s="459" t="s">
        <v>526</v>
      </c>
      <c r="D9" s="467"/>
      <c r="E9" s="485"/>
      <c r="F9" s="465"/>
      <c r="G9" s="486"/>
      <c r="H9" s="468"/>
      <c r="I9" s="468"/>
      <c r="J9" s="487"/>
      <c r="K9" s="468"/>
      <c r="L9" s="371"/>
      <c r="M9" s="371"/>
      <c r="N9" s="371"/>
      <c r="O9" s="371"/>
      <c r="P9" s="371"/>
      <c r="Q9" s="371"/>
      <c r="R9" s="371"/>
      <c r="S9" s="371"/>
    </row>
    <row r="10" spans="1:19" s="389" customFormat="1" ht="38.25" customHeight="1">
      <c r="A10" s="469"/>
      <c r="B10" s="470" t="s">
        <v>527</v>
      </c>
      <c r="C10" s="471" t="s">
        <v>6</v>
      </c>
      <c r="D10" s="472"/>
      <c r="E10" s="482"/>
      <c r="F10" s="483"/>
      <c r="G10" s="484"/>
      <c r="H10" s="473"/>
      <c r="I10" s="473"/>
      <c r="J10" s="482"/>
      <c r="K10" s="473"/>
      <c r="L10" s="407"/>
      <c r="M10" s="407"/>
      <c r="N10" s="407"/>
      <c r="O10" s="407"/>
      <c r="P10" s="407"/>
      <c r="Q10" s="407"/>
      <c r="R10" s="407"/>
      <c r="S10" s="407"/>
    </row>
    <row r="11" spans="1:19" ht="38.25" customHeight="1">
      <c r="A11" s="435">
        <v>2</v>
      </c>
      <c r="B11" s="463" t="s">
        <v>436</v>
      </c>
      <c r="C11" s="459" t="s">
        <v>526</v>
      </c>
      <c r="D11" s="434"/>
      <c r="E11" s="487"/>
      <c r="F11" s="465"/>
      <c r="G11" s="486"/>
      <c r="H11" s="468"/>
      <c r="I11" s="468"/>
      <c r="J11" s="488"/>
      <c r="K11" s="488"/>
      <c r="L11" s="371"/>
      <c r="M11" s="371"/>
      <c r="N11" s="371"/>
      <c r="O11" s="371"/>
      <c r="P11" s="371"/>
      <c r="Q11" s="371"/>
      <c r="R11" s="371"/>
      <c r="S11" s="371"/>
    </row>
    <row r="12" spans="1:19" s="389" customFormat="1" ht="38.25" customHeight="1">
      <c r="A12" s="469"/>
      <c r="B12" s="470" t="s">
        <v>528</v>
      </c>
      <c r="C12" s="459" t="s">
        <v>6</v>
      </c>
      <c r="D12" s="472"/>
      <c r="E12" s="482"/>
      <c r="F12" s="483"/>
      <c r="G12" s="484"/>
      <c r="H12" s="473"/>
      <c r="I12" s="473"/>
      <c r="J12" s="482"/>
      <c r="K12" s="473"/>
      <c r="L12" s="407"/>
      <c r="M12" s="407"/>
      <c r="N12" s="407"/>
      <c r="O12" s="407"/>
      <c r="P12" s="407"/>
      <c r="Q12" s="407"/>
      <c r="R12" s="407"/>
      <c r="S12" s="407"/>
    </row>
    <row r="13" spans="1:19" ht="38.25" customHeight="1">
      <c r="A13" s="435">
        <v>3</v>
      </c>
      <c r="B13" s="463" t="s">
        <v>437</v>
      </c>
      <c r="C13" s="459" t="s">
        <v>526</v>
      </c>
      <c r="D13" s="467"/>
      <c r="E13" s="487"/>
      <c r="F13" s="465"/>
      <c r="G13" s="489"/>
      <c r="H13" s="468"/>
      <c r="I13" s="468"/>
      <c r="J13" s="487"/>
      <c r="K13" s="468"/>
      <c r="L13" s="371"/>
      <c r="M13" s="371"/>
      <c r="N13" s="371"/>
      <c r="O13" s="371"/>
      <c r="P13" s="371"/>
      <c r="Q13" s="371"/>
      <c r="R13" s="371"/>
      <c r="S13" s="371"/>
    </row>
    <row r="14" spans="1:19" s="389" customFormat="1" ht="38.25" customHeight="1">
      <c r="A14" s="469"/>
      <c r="B14" s="470" t="s">
        <v>529</v>
      </c>
      <c r="C14" s="459" t="s">
        <v>6</v>
      </c>
      <c r="D14" s="472"/>
      <c r="E14" s="482"/>
      <c r="F14" s="483"/>
      <c r="G14" s="490"/>
      <c r="H14" s="473"/>
      <c r="I14" s="473"/>
      <c r="J14" s="482"/>
      <c r="K14" s="473"/>
      <c r="L14" s="407"/>
      <c r="M14" s="407"/>
      <c r="N14" s="407"/>
      <c r="O14" s="407"/>
      <c r="P14" s="407"/>
      <c r="Q14" s="407"/>
      <c r="R14" s="407"/>
      <c r="S14" s="407"/>
    </row>
    <row r="15" spans="1:19" ht="38.25" customHeight="1">
      <c r="A15" s="435">
        <v>4</v>
      </c>
      <c r="B15" s="463" t="s">
        <v>438</v>
      </c>
      <c r="C15" s="459" t="s">
        <v>526</v>
      </c>
      <c r="D15" s="467"/>
      <c r="E15" s="487"/>
      <c r="F15" s="465"/>
      <c r="G15" s="489"/>
      <c r="H15" s="468"/>
      <c r="I15" s="468"/>
      <c r="J15" s="488"/>
      <c r="K15" s="488"/>
      <c r="L15" s="371"/>
      <c r="M15" s="371"/>
      <c r="N15" s="371"/>
      <c r="O15" s="371"/>
      <c r="P15" s="371"/>
      <c r="Q15" s="371"/>
      <c r="R15" s="371"/>
      <c r="S15" s="371"/>
    </row>
    <row r="16" spans="1:19" s="389" customFormat="1" ht="38.25" customHeight="1">
      <c r="A16" s="469"/>
      <c r="B16" s="436" t="s">
        <v>530</v>
      </c>
      <c r="C16" s="459" t="s">
        <v>6</v>
      </c>
      <c r="D16" s="472"/>
      <c r="E16" s="482"/>
      <c r="F16" s="483"/>
      <c r="G16" s="490"/>
      <c r="H16" s="473"/>
      <c r="I16" s="473"/>
      <c r="J16" s="491"/>
      <c r="K16" s="491"/>
      <c r="L16" s="407"/>
      <c r="M16" s="407"/>
      <c r="N16" s="407"/>
      <c r="O16" s="407"/>
      <c r="P16" s="407"/>
      <c r="Q16" s="407"/>
      <c r="R16" s="407"/>
      <c r="S16" s="407"/>
    </row>
    <row r="17" spans="1:12" s="368" customFormat="1" ht="29.25" customHeight="1">
      <c r="A17" s="431" t="s">
        <v>15</v>
      </c>
      <c r="B17" s="426" t="s">
        <v>440</v>
      </c>
      <c r="C17" s="426"/>
      <c r="D17" s="429"/>
      <c r="E17" s="481"/>
      <c r="F17" s="465"/>
      <c r="G17" s="492"/>
      <c r="H17" s="480"/>
      <c r="I17" s="480"/>
      <c r="J17" s="481"/>
      <c r="K17" s="468"/>
      <c r="L17" s="369"/>
    </row>
    <row r="18" spans="1:12" ht="30" customHeight="1">
      <c r="A18" s="435"/>
      <c r="B18" s="493" t="s">
        <v>379</v>
      </c>
      <c r="C18" s="459" t="s">
        <v>6</v>
      </c>
      <c r="D18" s="467"/>
      <c r="E18" s="487"/>
      <c r="F18" s="465"/>
      <c r="G18" s="489"/>
      <c r="H18" s="468"/>
      <c r="I18" s="468"/>
      <c r="J18" s="487"/>
      <c r="K18" s="468"/>
      <c r="L18" s="371"/>
    </row>
    <row r="19" spans="1:11" s="389" customFormat="1" ht="36.75" customHeight="1">
      <c r="A19" s="435">
        <v>1</v>
      </c>
      <c r="B19" s="494" t="s">
        <v>539</v>
      </c>
      <c r="C19" s="459" t="s">
        <v>526</v>
      </c>
      <c r="D19" s="472"/>
      <c r="E19" s="491"/>
      <c r="F19" s="491"/>
      <c r="G19" s="491"/>
      <c r="H19" s="473"/>
      <c r="I19" s="473"/>
      <c r="J19" s="482"/>
      <c r="K19" s="473"/>
    </row>
    <row r="20" spans="1:11" s="389" customFormat="1" ht="36.75" customHeight="1">
      <c r="A20" s="435"/>
      <c r="B20" s="470" t="s">
        <v>534</v>
      </c>
      <c r="C20" s="459" t="s">
        <v>6</v>
      </c>
      <c r="D20" s="472"/>
      <c r="E20" s="491"/>
      <c r="F20" s="491"/>
      <c r="G20" s="491"/>
      <c r="H20" s="473"/>
      <c r="I20" s="473"/>
      <c r="J20" s="482"/>
      <c r="K20" s="473"/>
    </row>
    <row r="21" spans="1:11" s="389" customFormat="1" ht="36.75" customHeight="1">
      <c r="A21" s="435">
        <v>2</v>
      </c>
      <c r="B21" s="463" t="s">
        <v>541</v>
      </c>
      <c r="C21" s="459" t="s">
        <v>526</v>
      </c>
      <c r="D21" s="472"/>
      <c r="E21" s="491"/>
      <c r="F21" s="491"/>
      <c r="G21" s="491"/>
      <c r="H21" s="473"/>
      <c r="I21" s="473"/>
      <c r="J21" s="482"/>
      <c r="K21" s="473"/>
    </row>
    <row r="22" spans="1:11" s="389" customFormat="1" ht="36.75" customHeight="1">
      <c r="A22" s="435"/>
      <c r="B22" s="470" t="s">
        <v>531</v>
      </c>
      <c r="C22" s="459" t="s">
        <v>6</v>
      </c>
      <c r="D22" s="472"/>
      <c r="E22" s="491"/>
      <c r="F22" s="491"/>
      <c r="G22" s="491"/>
      <c r="H22" s="473"/>
      <c r="I22" s="473"/>
      <c r="J22" s="482"/>
      <c r="K22" s="473"/>
    </row>
    <row r="23" spans="1:11" s="389" customFormat="1" ht="36.75" customHeight="1">
      <c r="A23" s="435">
        <v>3</v>
      </c>
      <c r="B23" s="494" t="s">
        <v>540</v>
      </c>
      <c r="C23" s="459" t="s">
        <v>526</v>
      </c>
      <c r="D23" s="472"/>
      <c r="E23" s="491"/>
      <c r="F23" s="491"/>
      <c r="G23" s="491"/>
      <c r="H23" s="473"/>
      <c r="I23" s="473"/>
      <c r="J23" s="482"/>
      <c r="K23" s="473"/>
    </row>
    <row r="24" spans="1:11" s="389" customFormat="1" ht="36.75" customHeight="1">
      <c r="A24" s="469"/>
      <c r="B24" s="470" t="s">
        <v>535</v>
      </c>
      <c r="C24" s="459" t="s">
        <v>6</v>
      </c>
      <c r="D24" s="472"/>
      <c r="E24" s="491"/>
      <c r="F24" s="491"/>
      <c r="G24" s="491"/>
      <c r="H24" s="473"/>
      <c r="I24" s="473"/>
      <c r="J24" s="482"/>
      <c r="K24" s="473"/>
    </row>
    <row r="25" spans="1:11" ht="16.5">
      <c r="A25" s="425"/>
      <c r="B25" s="444"/>
      <c r="C25" s="445"/>
      <c r="D25" s="425"/>
      <c r="E25" s="446"/>
      <c r="F25" s="446"/>
      <c r="G25" s="446"/>
      <c r="H25" s="446"/>
      <c r="I25" s="446"/>
      <c r="J25" s="446"/>
      <c r="K25" s="446"/>
    </row>
    <row r="26" spans="1:11" ht="16.5">
      <c r="A26" s="425"/>
      <c r="B26" s="444"/>
      <c r="C26" s="445"/>
      <c r="D26" s="425"/>
      <c r="E26" s="446"/>
      <c r="F26" s="446"/>
      <c r="G26" s="446"/>
      <c r="H26" s="446"/>
      <c r="I26" s="446"/>
      <c r="J26" s="446"/>
      <c r="K26" s="446"/>
    </row>
    <row r="27" spans="1:11" ht="16.5">
      <c r="A27" s="425"/>
      <c r="B27" s="444"/>
      <c r="C27" s="445"/>
      <c r="D27" s="425"/>
      <c r="E27" s="446"/>
      <c r="F27" s="446"/>
      <c r="G27" s="446"/>
      <c r="H27" s="446"/>
      <c r="I27" s="446"/>
      <c r="J27" s="446"/>
      <c r="K27" s="446"/>
    </row>
    <row r="28" spans="1:11" ht="16.5">
      <c r="A28" s="425"/>
      <c r="B28" s="444"/>
      <c r="C28" s="445"/>
      <c r="D28" s="425"/>
      <c r="E28" s="446"/>
      <c r="F28" s="446"/>
      <c r="G28" s="446"/>
      <c r="H28" s="446"/>
      <c r="I28" s="446"/>
      <c r="J28" s="446"/>
      <c r="K28" s="446"/>
    </row>
    <row r="29" spans="1:11" ht="16.5">
      <c r="A29" s="425"/>
      <c r="B29" s="444"/>
      <c r="C29" s="445"/>
      <c r="D29" s="425"/>
      <c r="E29" s="446"/>
      <c r="F29" s="446"/>
      <c r="G29" s="446"/>
      <c r="H29" s="446"/>
      <c r="I29" s="446"/>
      <c r="J29" s="446"/>
      <c r="K29" s="446"/>
    </row>
    <row r="30" spans="1:11" ht="16.5">
      <c r="A30" s="425"/>
      <c r="B30" s="444"/>
      <c r="C30" s="445"/>
      <c r="D30" s="425"/>
      <c r="E30" s="446"/>
      <c r="F30" s="446"/>
      <c r="G30" s="446"/>
      <c r="H30" s="446"/>
      <c r="I30" s="446"/>
      <c r="J30" s="446"/>
      <c r="K30" s="446"/>
    </row>
    <row r="31" spans="1:11" ht="16.5">
      <c r="A31" s="425"/>
      <c r="B31" s="444"/>
      <c r="C31" s="445"/>
      <c r="D31" s="425"/>
      <c r="E31" s="446"/>
      <c r="F31" s="446"/>
      <c r="G31" s="446"/>
      <c r="H31" s="446"/>
      <c r="I31" s="446"/>
      <c r="J31" s="446"/>
      <c r="K31" s="446"/>
    </row>
    <row r="32" spans="1:11" ht="16.5">
      <c r="A32" s="425"/>
      <c r="B32" s="444"/>
      <c r="C32" s="445"/>
      <c r="D32" s="425"/>
      <c r="E32" s="446"/>
      <c r="F32" s="446"/>
      <c r="G32" s="446"/>
      <c r="H32" s="446"/>
      <c r="I32" s="446"/>
      <c r="J32" s="446"/>
      <c r="K32" s="446"/>
    </row>
    <row r="33" spans="1:11" ht="16.5">
      <c r="A33" s="425"/>
      <c r="B33" s="444"/>
      <c r="C33" s="445"/>
      <c r="D33" s="425"/>
      <c r="E33" s="446"/>
      <c r="F33" s="446"/>
      <c r="G33" s="446"/>
      <c r="H33" s="446"/>
      <c r="I33" s="446"/>
      <c r="J33" s="446"/>
      <c r="K33" s="446"/>
    </row>
    <row r="34" spans="1:11" ht="16.5">
      <c r="A34" s="425"/>
      <c r="B34" s="444"/>
      <c r="C34" s="445"/>
      <c r="D34" s="425"/>
      <c r="E34" s="446"/>
      <c r="F34" s="446"/>
      <c r="G34" s="446"/>
      <c r="H34" s="446"/>
      <c r="I34" s="446"/>
      <c r="J34" s="446"/>
      <c r="K34" s="446"/>
    </row>
    <row r="35" spans="1:11" ht="16.5">
      <c r="A35" s="425"/>
      <c r="B35" s="444"/>
      <c r="C35" s="445"/>
      <c r="D35" s="42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444"/>
      <c r="C36" s="445"/>
      <c r="D36" s="425"/>
      <c r="E36" s="446"/>
      <c r="F36" s="446"/>
      <c r="G36" s="446"/>
      <c r="H36" s="446"/>
      <c r="I36" s="446"/>
      <c r="J36" s="446"/>
      <c r="K36" s="446"/>
    </row>
    <row r="37" spans="1:11" ht="16.5">
      <c r="A37" s="425"/>
      <c r="B37" s="444"/>
      <c r="C37" s="445"/>
      <c r="D37" s="425"/>
      <c r="E37" s="446"/>
      <c r="F37" s="446"/>
      <c r="G37" s="446"/>
      <c r="H37" s="446"/>
      <c r="I37" s="446"/>
      <c r="J37" s="446"/>
      <c r="K37" s="446"/>
    </row>
    <row r="38" spans="1:11" ht="16.5">
      <c r="A38" s="425"/>
      <c r="B38" s="444"/>
      <c r="C38" s="445"/>
      <c r="D38" s="42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5"/>
      <c r="D39" s="42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5"/>
      <c r="D40" s="42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5"/>
      <c r="D41" s="42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5"/>
      <c r="D42" s="42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5"/>
      <c r="D43" s="42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5"/>
      <c r="D44" s="42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5"/>
      <c r="D45" s="42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5"/>
      <c r="D46" s="42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5"/>
      <c r="D47" s="42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5"/>
      <c r="D48" s="42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5"/>
      <c r="D49" s="42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5"/>
      <c r="D50" s="42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5"/>
      <c r="D51" s="42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5"/>
      <c r="D52" s="42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5"/>
      <c r="D53" s="42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5"/>
      <c r="D54" s="425"/>
      <c r="E54" s="446"/>
      <c r="F54" s="446"/>
      <c r="G54" s="446"/>
      <c r="H54" s="446"/>
      <c r="I54" s="446"/>
      <c r="J54" s="446"/>
      <c r="K54" s="446"/>
    </row>
    <row r="55" spans="1:11" ht="12.75" customHeight="1">
      <c r="A55" s="495"/>
      <c r="B55" s="496"/>
      <c r="C55" s="497"/>
      <c r="D55" s="495"/>
      <c r="E55" s="498"/>
      <c r="F55" s="498"/>
      <c r="G55" s="498"/>
      <c r="H55" s="498"/>
      <c r="I55" s="498"/>
      <c r="J55" s="498"/>
      <c r="K55" s="498"/>
    </row>
    <row r="56" spans="1:11" s="372" customFormat="1" ht="63.75" customHeight="1">
      <c r="A56" s="499"/>
      <c r="B56" s="500" t="s">
        <v>288</v>
      </c>
      <c r="C56" s="501"/>
      <c r="D56" s="499"/>
      <c r="E56" s="502"/>
      <c r="F56" s="502"/>
      <c r="G56" s="502"/>
      <c r="H56" s="503" t="e">
        <f>+H55/#REF!*100</f>
        <v>#REF!</v>
      </c>
      <c r="I56" s="503" t="e">
        <f>+I55/#REF!*100</f>
        <v>#REF!</v>
      </c>
      <c r="J56" s="503" t="e">
        <f>+J55/#REF!*100</f>
        <v>#REF!</v>
      </c>
      <c r="K56" s="503"/>
    </row>
    <row r="57" spans="1:11" s="373" customFormat="1" ht="38.25" customHeight="1">
      <c r="A57" s="425"/>
      <c r="B57" s="444"/>
      <c r="C57" s="445"/>
      <c r="D57" s="425"/>
      <c r="E57" s="446"/>
      <c r="F57" s="446"/>
      <c r="G57" s="446"/>
      <c r="H57" s="446"/>
      <c r="I57" s="446"/>
      <c r="J57" s="446"/>
      <c r="K57" s="446"/>
    </row>
    <row r="58" spans="1:11" s="373" customFormat="1" ht="38.25" customHeight="1">
      <c r="A58" s="425"/>
      <c r="B58" s="444"/>
      <c r="C58" s="445"/>
      <c r="D58" s="425"/>
      <c r="E58" s="446"/>
      <c r="F58" s="446"/>
      <c r="G58" s="446"/>
      <c r="H58" s="446"/>
      <c r="I58" s="446"/>
      <c r="J58" s="446"/>
      <c r="K58" s="446"/>
    </row>
    <row r="59" spans="1:11" s="373" customFormat="1" ht="38.25" customHeight="1">
      <c r="A59" s="425"/>
      <c r="B59" s="444"/>
      <c r="C59" s="445"/>
      <c r="D59" s="425"/>
      <c r="E59" s="446"/>
      <c r="F59" s="446"/>
      <c r="G59" s="446"/>
      <c r="H59" s="446"/>
      <c r="I59" s="446"/>
      <c r="J59" s="446"/>
      <c r="K59" s="446"/>
    </row>
    <row r="60" spans="1:11" s="373" customFormat="1" ht="38.25" customHeight="1">
      <c r="A60" s="425"/>
      <c r="B60" s="444"/>
      <c r="C60" s="445"/>
      <c r="D60" s="425"/>
      <c r="E60" s="446"/>
      <c r="F60" s="446"/>
      <c r="G60" s="446"/>
      <c r="H60" s="446"/>
      <c r="I60" s="446"/>
      <c r="J60" s="446"/>
      <c r="K60" s="446"/>
    </row>
    <row r="61" spans="1:11" ht="38.25" customHeight="1">
      <c r="A61" s="425"/>
      <c r="B61" s="444"/>
      <c r="C61" s="445"/>
      <c r="D61" s="425"/>
      <c r="E61" s="446"/>
      <c r="F61" s="446"/>
      <c r="G61" s="446"/>
      <c r="H61" s="446"/>
      <c r="I61" s="446"/>
      <c r="J61" s="446"/>
      <c r="K61" s="446"/>
    </row>
    <row r="62" spans="1:11" ht="38.25" customHeight="1">
      <c r="A62" s="425"/>
      <c r="B62" s="444"/>
      <c r="C62" s="445"/>
      <c r="D62" s="42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5"/>
      <c r="D63" s="42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5"/>
      <c r="D64" s="42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5"/>
      <c r="D65" s="42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5"/>
      <c r="D66" s="42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5"/>
      <c r="D67" s="42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5"/>
      <c r="D68" s="42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5"/>
      <c r="D69" s="42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5"/>
      <c r="D70" s="42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5"/>
      <c r="D71" s="42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5"/>
      <c r="D72" s="42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5"/>
      <c r="D73" s="42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5"/>
      <c r="D74" s="42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5"/>
      <c r="D75" s="42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5"/>
      <c r="D76" s="42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5"/>
      <c r="D77" s="42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5"/>
      <c r="D78" s="42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5"/>
      <c r="D79" s="42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5"/>
      <c r="D80" s="42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5"/>
      <c r="D81" s="42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5"/>
      <c r="D82" s="42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5"/>
      <c r="D83" s="42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5"/>
      <c r="D84" s="42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5"/>
      <c r="D85" s="42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5"/>
      <c r="D86" s="42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5"/>
      <c r="D87" s="42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5"/>
      <c r="D88" s="42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5"/>
      <c r="D89" s="42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5"/>
      <c r="D90" s="42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5"/>
      <c r="D91" s="42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5"/>
      <c r="D92" s="42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5"/>
      <c r="D93" s="42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5"/>
      <c r="D94" s="42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5"/>
      <c r="D95" s="42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5"/>
      <c r="D96" s="42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5"/>
      <c r="D97" s="42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5"/>
      <c r="D98" s="42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5"/>
      <c r="D99" s="42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5"/>
      <c r="D100" s="42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5"/>
      <c r="D101" s="42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5"/>
      <c r="D102" s="42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5"/>
      <c r="D103" s="42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5"/>
      <c r="D104" s="42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5"/>
      <c r="D105" s="42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5"/>
      <c r="D106" s="42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5"/>
      <c r="D107" s="42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5"/>
      <c r="D108" s="42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5"/>
      <c r="D109" s="42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5"/>
      <c r="D110" s="42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5"/>
      <c r="D111" s="42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5"/>
      <c r="D112" s="42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5"/>
      <c r="D113" s="42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5"/>
      <c r="D114" s="42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5"/>
      <c r="D115" s="42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5"/>
      <c r="D116" s="42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5"/>
      <c r="D117" s="42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5"/>
      <c r="D118" s="42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5"/>
      <c r="D119" s="42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5"/>
      <c r="D120" s="42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5"/>
      <c r="D121" s="42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5"/>
      <c r="D122" s="42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5"/>
      <c r="D123" s="42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5"/>
      <c r="D124" s="42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5"/>
      <c r="D125" s="42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5"/>
      <c r="D126" s="42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5"/>
      <c r="D127" s="42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5"/>
      <c r="D128" s="42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5"/>
      <c r="D129" s="42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5"/>
      <c r="D130" s="42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5"/>
      <c r="D131" s="42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5"/>
      <c r="D132" s="42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5"/>
      <c r="D133" s="42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5"/>
      <c r="D134" s="42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5"/>
      <c r="D135" s="42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5"/>
      <c r="D136" s="42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5"/>
      <c r="D137" s="42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5"/>
      <c r="D138" s="42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5"/>
      <c r="D139" s="42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5"/>
      <c r="D140" s="42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5"/>
      <c r="D141" s="42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5"/>
      <c r="D142" s="42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5"/>
      <c r="D143" s="42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5"/>
      <c r="D144" s="42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5"/>
      <c r="D145" s="42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5"/>
      <c r="D146" s="42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5"/>
      <c r="D147" s="42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5"/>
      <c r="D148" s="42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5"/>
      <c r="D149" s="42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5"/>
      <c r="D150" s="42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5"/>
      <c r="D151" s="42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5"/>
      <c r="D152" s="42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5"/>
      <c r="D153" s="42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5"/>
      <c r="D154" s="42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5"/>
      <c r="D155" s="42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5"/>
      <c r="D156" s="42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5"/>
      <c r="D157" s="42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5"/>
      <c r="D158" s="42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5"/>
      <c r="D159" s="42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5"/>
      <c r="D160" s="42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5"/>
      <c r="D161" s="42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5"/>
      <c r="D162" s="42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5"/>
      <c r="D163" s="42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5"/>
      <c r="D164" s="42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5"/>
      <c r="D165" s="42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5"/>
      <c r="D166" s="42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5"/>
      <c r="D167" s="42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5"/>
      <c r="D168" s="42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5"/>
      <c r="D169" s="42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5"/>
      <c r="D170" s="42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5"/>
      <c r="D171" s="42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5"/>
      <c r="D172" s="42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5"/>
      <c r="D173" s="42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5"/>
      <c r="D174" s="42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5"/>
      <c r="D175" s="42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5"/>
      <c r="D176" s="42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5"/>
      <c r="D177" s="42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5"/>
      <c r="D178" s="42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5"/>
      <c r="D179" s="42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5"/>
      <c r="D180" s="42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5"/>
      <c r="D181" s="42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5"/>
      <c r="D182" s="42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5"/>
      <c r="D183" s="42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5"/>
      <c r="D184" s="42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5"/>
      <c r="D185" s="42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5"/>
      <c r="D186" s="42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5"/>
      <c r="D187" s="42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5"/>
      <c r="D188" s="42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5"/>
      <c r="D189" s="42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5"/>
      <c r="D190" s="42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5"/>
      <c r="D191" s="42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5"/>
      <c r="D192" s="42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5"/>
      <c r="D193" s="42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5"/>
      <c r="D194" s="42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5"/>
      <c r="D195" s="42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5"/>
      <c r="D196" s="42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5"/>
      <c r="D197" s="42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5"/>
      <c r="D198" s="42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5"/>
      <c r="D199" s="42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5"/>
      <c r="D200" s="42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5"/>
      <c r="D201" s="42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5"/>
      <c r="D202" s="42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5"/>
      <c r="D203" s="42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5"/>
      <c r="D204" s="42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5"/>
      <c r="D205" s="42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5"/>
      <c r="D206" s="42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5"/>
      <c r="D207" s="42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5"/>
      <c r="D208" s="42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5"/>
      <c r="D209" s="42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5"/>
      <c r="D210" s="42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5"/>
      <c r="D211" s="42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5"/>
      <c r="D212" s="42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5"/>
      <c r="D213" s="42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5"/>
      <c r="D214" s="42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5"/>
      <c r="D215" s="42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5"/>
      <c r="D216" s="42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5"/>
      <c r="D217" s="42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5"/>
      <c r="D218" s="42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5"/>
      <c r="D219" s="42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5"/>
      <c r="D220" s="42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5"/>
      <c r="D221" s="42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5"/>
      <c r="D222" s="42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5"/>
      <c r="D223" s="42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5"/>
      <c r="D224" s="42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5"/>
      <c r="D225" s="42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5"/>
      <c r="D226" s="42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5"/>
      <c r="D227" s="42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5"/>
      <c r="D228" s="42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5"/>
      <c r="D229" s="42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5"/>
      <c r="D230" s="42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5"/>
      <c r="D231" s="42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5"/>
      <c r="D232" s="42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5"/>
      <c r="D233" s="42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5"/>
      <c r="D234" s="42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5"/>
      <c r="D235" s="42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5"/>
      <c r="D236" s="42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5"/>
      <c r="D237" s="42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5"/>
      <c r="D238" s="42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5"/>
      <c r="D239" s="42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5"/>
      <c r="D240" s="42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5"/>
      <c r="D241" s="42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5"/>
      <c r="D242" s="42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5"/>
      <c r="D243" s="425"/>
      <c r="E243" s="446"/>
      <c r="F243" s="446"/>
      <c r="G243" s="446"/>
      <c r="H243" s="446"/>
      <c r="I243" s="446"/>
      <c r="J243" s="446"/>
      <c r="K243" s="446"/>
    </row>
    <row r="244" spans="1:11" ht="16.5">
      <c r="A244" s="425"/>
      <c r="B244" s="444"/>
      <c r="C244" s="445"/>
      <c r="D244" s="425"/>
      <c r="E244" s="446"/>
      <c r="F244" s="446"/>
      <c r="G244" s="446"/>
      <c r="H244" s="446"/>
      <c r="I244" s="446"/>
      <c r="J244" s="446"/>
      <c r="K244" s="446"/>
    </row>
    <row r="245" spans="1:11" ht="16.5">
      <c r="A245" s="425"/>
      <c r="B245" s="444"/>
      <c r="C245" s="445"/>
      <c r="D245" s="425"/>
      <c r="E245" s="446"/>
      <c r="F245" s="446"/>
      <c r="G245" s="446"/>
      <c r="H245" s="446"/>
      <c r="I245" s="446"/>
      <c r="J245" s="446"/>
      <c r="K245" s="446"/>
    </row>
    <row r="246" spans="1:11" ht="16.5">
      <c r="A246" s="425"/>
      <c r="B246" s="444"/>
      <c r="C246" s="445"/>
      <c r="D246" s="425"/>
      <c r="E246" s="446"/>
      <c r="F246" s="446"/>
      <c r="G246" s="446"/>
      <c r="H246" s="446"/>
      <c r="I246" s="446"/>
      <c r="J246" s="446"/>
      <c r="K246" s="446"/>
    </row>
  </sheetData>
  <sheetProtection/>
  <mergeCells count="5">
    <mergeCell ref="A4:K4"/>
    <mergeCell ref="A3:K3"/>
    <mergeCell ref="J5:K5"/>
    <mergeCell ref="J1:K1"/>
    <mergeCell ref="B2:K2"/>
  </mergeCells>
  <printOptions horizontalCentered="1"/>
  <pageMargins left="0.6692913385826772" right="0.5118110236220472" top="0.7480314960629921" bottom="1.1023622047244095" header="0.5118110236220472" footer="0.5511811023622047"/>
  <pageSetup fitToHeight="0" fitToWidth="1" horizontalDpi="600" verticalDpi="600" orientation="landscape" paperSize="9" scale="76" r:id="rId1"/>
  <headerFooter alignWithMargins="0">
    <oddFooter>&amp;R&amp;"Times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0"/>
  <sheetViews>
    <sheetView zoomScale="70" zoomScaleNormal="70" zoomScalePageLayoutView="0" workbookViewId="0" topLeftCell="A1">
      <selection activeCell="A4" sqref="A4:K4"/>
    </sheetView>
  </sheetViews>
  <sheetFormatPr defaultColWidth="9.140625" defaultRowHeight="12.75"/>
  <cols>
    <col min="1" max="1" width="5.8515625" style="391" customWidth="1"/>
    <col min="2" max="2" width="31.57421875" style="386" customWidth="1"/>
    <col min="3" max="3" width="13.421875" style="387" customWidth="1"/>
    <col min="4" max="4" width="15.8515625" style="391" customWidth="1"/>
    <col min="5" max="9" width="12.421875" style="370" customWidth="1"/>
    <col min="10" max="10" width="13.140625" style="370" customWidth="1"/>
    <col min="11" max="11" width="19.421875" style="370" customWidth="1"/>
    <col min="12" max="12" width="5.421875" style="370" customWidth="1"/>
    <col min="13" max="16384" width="9.140625" style="370" customWidth="1"/>
  </cols>
  <sheetData>
    <row r="1" spans="1:11" ht="36.75" customHeight="1">
      <c r="A1" s="370"/>
      <c r="D1" s="387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0" customHeight="1">
      <c r="A3" s="662" t="s">
        <v>510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42" customHeight="1">
      <c r="A4" s="662" t="s">
        <v>560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24.75" customHeight="1">
      <c r="A5" s="425"/>
      <c r="B5" s="444"/>
      <c r="C5" s="445"/>
      <c r="D5" s="425"/>
      <c r="E5" s="446"/>
      <c r="F5" s="446"/>
      <c r="G5" s="446"/>
      <c r="H5" s="446"/>
      <c r="I5" s="446"/>
      <c r="J5" s="446"/>
      <c r="K5" s="446"/>
    </row>
    <row r="6" spans="1:11" s="388" customFormat="1" ht="66">
      <c r="A6" s="455" t="s">
        <v>0</v>
      </c>
      <c r="B6" s="455" t="s">
        <v>302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584</v>
      </c>
    </row>
    <row r="7" spans="1:23" ht="40.5" customHeight="1">
      <c r="A7" s="435">
        <v>1</v>
      </c>
      <c r="B7" s="438" t="s">
        <v>532</v>
      </c>
      <c r="C7" s="459" t="s">
        <v>325</v>
      </c>
      <c r="D7" s="467"/>
      <c r="E7" s="468"/>
      <c r="F7" s="468"/>
      <c r="G7" s="468"/>
      <c r="H7" s="468"/>
      <c r="I7" s="468"/>
      <c r="J7" s="468"/>
      <c r="K7" s="435"/>
      <c r="L7" s="394"/>
      <c r="N7" s="392"/>
      <c r="O7" s="394"/>
      <c r="Q7" s="392"/>
      <c r="R7" s="394"/>
      <c r="T7" s="392"/>
      <c r="U7" s="394"/>
      <c r="W7" s="392"/>
    </row>
    <row r="8" spans="1:11" s="389" customFormat="1" ht="42.75" customHeight="1">
      <c r="A8" s="469"/>
      <c r="B8" s="470" t="s">
        <v>533</v>
      </c>
      <c r="C8" s="471" t="s">
        <v>325</v>
      </c>
      <c r="D8" s="472"/>
      <c r="E8" s="473"/>
      <c r="F8" s="473"/>
      <c r="G8" s="473"/>
      <c r="H8" s="473"/>
      <c r="I8" s="473"/>
      <c r="J8" s="473"/>
      <c r="K8" s="469"/>
    </row>
    <row r="9" spans="1:11" ht="36.75" customHeight="1">
      <c r="A9" s="435">
        <v>2</v>
      </c>
      <c r="B9" s="463" t="s">
        <v>441</v>
      </c>
      <c r="C9" s="459" t="s">
        <v>325</v>
      </c>
      <c r="D9" s="467"/>
      <c r="E9" s="468"/>
      <c r="F9" s="468"/>
      <c r="G9" s="468"/>
      <c r="H9" s="468"/>
      <c r="I9" s="468"/>
      <c r="J9" s="468"/>
      <c r="K9" s="435"/>
    </row>
    <row r="10" spans="1:11" ht="36.75" customHeight="1">
      <c r="A10" s="435">
        <v>3</v>
      </c>
      <c r="B10" s="463" t="s">
        <v>617</v>
      </c>
      <c r="C10" s="459" t="s">
        <v>325</v>
      </c>
      <c r="D10" s="467"/>
      <c r="E10" s="468"/>
      <c r="F10" s="468"/>
      <c r="G10" s="468"/>
      <c r="H10" s="468"/>
      <c r="I10" s="468"/>
      <c r="J10" s="468"/>
      <c r="K10" s="435"/>
    </row>
    <row r="11" spans="1:11" ht="34.5" customHeight="1">
      <c r="A11" s="435">
        <v>4</v>
      </c>
      <c r="B11" s="463" t="s">
        <v>618</v>
      </c>
      <c r="C11" s="459" t="s">
        <v>325</v>
      </c>
      <c r="D11" s="467"/>
      <c r="E11" s="468"/>
      <c r="F11" s="468"/>
      <c r="G11" s="468"/>
      <c r="H11" s="468"/>
      <c r="I11" s="468"/>
      <c r="J11" s="468"/>
      <c r="K11" s="435"/>
    </row>
    <row r="12" spans="1:11" ht="34.5" customHeight="1">
      <c r="A12" s="435">
        <v>5</v>
      </c>
      <c r="B12" s="463" t="s">
        <v>153</v>
      </c>
      <c r="C12" s="459" t="s">
        <v>325</v>
      </c>
      <c r="D12" s="467"/>
      <c r="E12" s="468"/>
      <c r="F12" s="468"/>
      <c r="G12" s="468"/>
      <c r="H12" s="468"/>
      <c r="I12" s="468"/>
      <c r="J12" s="468"/>
      <c r="K12" s="435"/>
    </row>
    <row r="13" spans="1:11" ht="34.5" customHeight="1">
      <c r="A13" s="435">
        <v>6</v>
      </c>
      <c r="B13" s="463" t="s">
        <v>442</v>
      </c>
      <c r="C13" s="459" t="s">
        <v>325</v>
      </c>
      <c r="D13" s="467"/>
      <c r="E13" s="468"/>
      <c r="F13" s="468"/>
      <c r="G13" s="468"/>
      <c r="H13" s="468"/>
      <c r="I13" s="468"/>
      <c r="J13" s="468"/>
      <c r="K13" s="435"/>
    </row>
    <row r="14" spans="1:23" ht="34.5" customHeight="1">
      <c r="A14" s="435">
        <v>7</v>
      </c>
      <c r="B14" s="438" t="s">
        <v>443</v>
      </c>
      <c r="C14" s="459" t="s">
        <v>327</v>
      </c>
      <c r="D14" s="467"/>
      <c r="E14" s="468"/>
      <c r="F14" s="468"/>
      <c r="G14" s="468"/>
      <c r="H14" s="468"/>
      <c r="I14" s="468"/>
      <c r="J14" s="468"/>
      <c r="K14" s="435"/>
      <c r="L14" s="394"/>
      <c r="N14" s="392"/>
      <c r="O14" s="394"/>
      <c r="Q14" s="392"/>
      <c r="R14" s="394"/>
      <c r="T14" s="392"/>
      <c r="U14" s="394"/>
      <c r="W14" s="392"/>
    </row>
    <row r="15" spans="1:11" ht="16.5">
      <c r="A15" s="425"/>
      <c r="B15" s="444"/>
      <c r="C15" s="445"/>
      <c r="D15" s="425"/>
      <c r="E15" s="446"/>
      <c r="F15" s="446"/>
      <c r="G15" s="446"/>
      <c r="H15" s="446"/>
      <c r="I15" s="446"/>
      <c r="J15" s="446"/>
      <c r="K15" s="446"/>
    </row>
    <row r="16" spans="1:11" ht="16.5">
      <c r="A16" s="425"/>
      <c r="B16" s="658" t="s">
        <v>570</v>
      </c>
      <c r="C16" s="658"/>
      <c r="D16" s="658"/>
      <c r="E16" s="474"/>
      <c r="F16" s="446"/>
      <c r="G16" s="446"/>
      <c r="H16" s="446"/>
      <c r="I16" s="446"/>
      <c r="J16" s="446"/>
      <c r="K16" s="446"/>
    </row>
    <row r="17" spans="1:11" ht="16.5">
      <c r="A17" s="425"/>
      <c r="B17" s="444"/>
      <c r="C17" s="445"/>
      <c r="D17" s="425"/>
      <c r="E17" s="446"/>
      <c r="F17" s="446"/>
      <c r="G17" s="446"/>
      <c r="H17" s="446"/>
      <c r="I17" s="446"/>
      <c r="J17" s="446"/>
      <c r="K17" s="446"/>
    </row>
    <row r="18" spans="1:11" ht="16.5">
      <c r="A18" s="425"/>
      <c r="B18" s="444"/>
      <c r="C18" s="445"/>
      <c r="D18" s="425"/>
      <c r="E18" s="446"/>
      <c r="F18" s="446"/>
      <c r="G18" s="446"/>
      <c r="H18" s="446"/>
      <c r="I18" s="446"/>
      <c r="J18" s="446"/>
      <c r="K18" s="446"/>
    </row>
    <row r="19" spans="1:11" ht="16.5">
      <c r="A19" s="425"/>
      <c r="B19" s="444"/>
      <c r="C19" s="445"/>
      <c r="D19" s="425"/>
      <c r="E19" s="446"/>
      <c r="F19" s="446"/>
      <c r="G19" s="446"/>
      <c r="H19" s="446"/>
      <c r="I19" s="446"/>
      <c r="J19" s="446"/>
      <c r="K19" s="446"/>
    </row>
    <row r="20" spans="1:11" ht="16.5">
      <c r="A20" s="425"/>
      <c r="B20" s="444"/>
      <c r="C20" s="445"/>
      <c r="D20" s="425"/>
      <c r="E20" s="446"/>
      <c r="F20" s="446"/>
      <c r="G20" s="446"/>
      <c r="H20" s="446"/>
      <c r="I20" s="446"/>
      <c r="J20" s="446"/>
      <c r="K20" s="446"/>
    </row>
    <row r="21" spans="1:23" ht="16.5">
      <c r="A21" s="425"/>
      <c r="B21" s="464"/>
      <c r="C21" s="445"/>
      <c r="D21" s="425"/>
      <c r="E21" s="458"/>
      <c r="F21" s="446"/>
      <c r="G21" s="446"/>
      <c r="H21" s="446"/>
      <c r="I21" s="446"/>
      <c r="J21" s="446"/>
      <c r="K21" s="446"/>
      <c r="L21" s="394"/>
      <c r="N21" s="392"/>
      <c r="O21" s="394"/>
      <c r="Q21" s="392"/>
      <c r="R21" s="394"/>
      <c r="T21" s="392"/>
      <c r="U21" s="394"/>
      <c r="W21" s="392"/>
    </row>
    <row r="22" spans="1:11" ht="16.5">
      <c r="A22" s="425"/>
      <c r="B22" s="444"/>
      <c r="C22" s="445"/>
      <c r="D22" s="425"/>
      <c r="E22" s="446"/>
      <c r="F22" s="446"/>
      <c r="G22" s="446"/>
      <c r="H22" s="446"/>
      <c r="I22" s="446"/>
      <c r="J22" s="446"/>
      <c r="K22" s="446"/>
    </row>
    <row r="23" spans="1:11" ht="12.75" customHeight="1">
      <c r="A23" s="425"/>
      <c r="B23" s="444"/>
      <c r="C23" s="445"/>
      <c r="D23" s="425"/>
      <c r="E23" s="446"/>
      <c r="F23" s="446"/>
      <c r="G23" s="446"/>
      <c r="H23" s="446"/>
      <c r="I23" s="446"/>
      <c r="J23" s="446"/>
      <c r="K23" s="446"/>
    </row>
    <row r="24" spans="1:11" ht="16.5">
      <c r="A24" s="425"/>
      <c r="B24" s="444"/>
      <c r="C24" s="445"/>
      <c r="D24" s="425"/>
      <c r="E24" s="446"/>
      <c r="F24" s="446"/>
      <c r="G24" s="446"/>
      <c r="H24" s="446"/>
      <c r="I24" s="446"/>
      <c r="J24" s="446"/>
      <c r="K24" s="446"/>
    </row>
    <row r="25" spans="1:11" ht="16.5">
      <c r="A25" s="425"/>
      <c r="B25" s="444"/>
      <c r="C25" s="445"/>
      <c r="D25" s="425"/>
      <c r="E25" s="446"/>
      <c r="F25" s="446"/>
      <c r="G25" s="446"/>
      <c r="H25" s="446"/>
      <c r="I25" s="446"/>
      <c r="J25" s="446"/>
      <c r="K25" s="446"/>
    </row>
    <row r="26" spans="1:11" ht="16.5">
      <c r="A26" s="425"/>
      <c r="B26" s="444"/>
      <c r="C26" s="445"/>
      <c r="D26" s="425"/>
      <c r="E26" s="446"/>
      <c r="F26" s="446"/>
      <c r="G26" s="446"/>
      <c r="H26" s="446"/>
      <c r="I26" s="446"/>
      <c r="J26" s="446"/>
      <c r="K26" s="446"/>
    </row>
    <row r="27" spans="1:11" ht="16.5">
      <c r="A27" s="425"/>
      <c r="B27" s="444"/>
      <c r="C27" s="445"/>
      <c r="D27" s="425"/>
      <c r="E27" s="446"/>
      <c r="F27" s="446"/>
      <c r="G27" s="446"/>
      <c r="H27" s="446"/>
      <c r="I27" s="446"/>
      <c r="J27" s="446"/>
      <c r="K27" s="446"/>
    </row>
    <row r="28" spans="1:11" ht="16.5">
      <c r="A28" s="425"/>
      <c r="B28" s="444"/>
      <c r="C28" s="445"/>
      <c r="D28" s="425"/>
      <c r="E28" s="446"/>
      <c r="F28" s="446"/>
      <c r="G28" s="446"/>
      <c r="H28" s="446"/>
      <c r="I28" s="446"/>
      <c r="J28" s="446"/>
      <c r="K28" s="446"/>
    </row>
    <row r="29" spans="1:11" ht="16.5">
      <c r="A29" s="425"/>
      <c r="B29" s="444"/>
      <c r="C29" s="445"/>
      <c r="D29" s="425"/>
      <c r="E29" s="446"/>
      <c r="F29" s="446"/>
      <c r="G29" s="446"/>
      <c r="H29" s="446"/>
      <c r="I29" s="446"/>
      <c r="J29" s="446"/>
      <c r="K29" s="446"/>
    </row>
    <row r="30" spans="1:11" ht="16.5">
      <c r="A30" s="425"/>
      <c r="B30" s="444"/>
      <c r="C30" s="445"/>
      <c r="D30" s="425"/>
      <c r="E30" s="446"/>
      <c r="F30" s="446"/>
      <c r="G30" s="446"/>
      <c r="H30" s="446"/>
      <c r="I30" s="446"/>
      <c r="J30" s="446"/>
      <c r="K30" s="446"/>
    </row>
    <row r="31" spans="1:11" ht="16.5">
      <c r="A31" s="425"/>
      <c r="B31" s="444"/>
      <c r="C31" s="445"/>
      <c r="D31" s="425"/>
      <c r="E31" s="446"/>
      <c r="F31" s="446"/>
      <c r="G31" s="446"/>
      <c r="H31" s="446"/>
      <c r="I31" s="446"/>
      <c r="J31" s="446"/>
      <c r="K31" s="446"/>
    </row>
    <row r="32" spans="1:11" ht="16.5">
      <c r="A32" s="425"/>
      <c r="B32" s="444"/>
      <c r="C32" s="445"/>
      <c r="D32" s="425"/>
      <c r="E32" s="446"/>
      <c r="F32" s="446"/>
      <c r="G32" s="446"/>
      <c r="H32" s="446"/>
      <c r="I32" s="446"/>
      <c r="J32" s="446"/>
      <c r="K32" s="446"/>
    </row>
    <row r="33" spans="1:11" ht="16.5">
      <c r="A33" s="425"/>
      <c r="B33" s="444"/>
      <c r="C33" s="445"/>
      <c r="D33" s="425"/>
      <c r="E33" s="446"/>
      <c r="F33" s="446"/>
      <c r="G33" s="446"/>
      <c r="H33" s="446"/>
      <c r="I33" s="446"/>
      <c r="J33" s="446"/>
      <c r="K33" s="446"/>
    </row>
    <row r="34" spans="1:11" ht="16.5">
      <c r="A34" s="425"/>
      <c r="B34" s="444"/>
      <c r="C34" s="445"/>
      <c r="D34" s="425"/>
      <c r="E34" s="446"/>
      <c r="F34" s="446"/>
      <c r="G34" s="446"/>
      <c r="H34" s="446"/>
      <c r="I34" s="446"/>
      <c r="J34" s="446"/>
      <c r="K34" s="446"/>
    </row>
    <row r="35" spans="1:11" ht="16.5">
      <c r="A35" s="425"/>
      <c r="B35" s="444"/>
      <c r="C35" s="445"/>
      <c r="D35" s="42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444"/>
      <c r="C36" s="445"/>
      <c r="D36" s="425"/>
      <c r="E36" s="446"/>
      <c r="F36" s="446"/>
      <c r="G36" s="446"/>
      <c r="H36" s="446"/>
      <c r="I36" s="446"/>
      <c r="J36" s="446"/>
      <c r="K36" s="446"/>
    </row>
    <row r="37" spans="1:11" ht="16.5">
      <c r="A37" s="425"/>
      <c r="B37" s="444"/>
      <c r="C37" s="445"/>
      <c r="D37" s="425"/>
      <c r="E37" s="446"/>
      <c r="F37" s="446"/>
      <c r="G37" s="446"/>
      <c r="H37" s="446"/>
      <c r="I37" s="446"/>
      <c r="J37" s="446"/>
      <c r="K37" s="446"/>
    </row>
    <row r="38" spans="1:11" ht="16.5">
      <c r="A38" s="425"/>
      <c r="B38" s="444"/>
      <c r="C38" s="445"/>
      <c r="D38" s="42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5"/>
      <c r="D39" s="42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5"/>
      <c r="D40" s="42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5"/>
      <c r="D41" s="42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5"/>
      <c r="D42" s="42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5"/>
      <c r="D43" s="42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5"/>
      <c r="D44" s="42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5"/>
      <c r="D45" s="42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5"/>
      <c r="D46" s="42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5"/>
      <c r="D47" s="42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5"/>
      <c r="D48" s="42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5"/>
      <c r="D49" s="42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5"/>
      <c r="D50" s="42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5"/>
      <c r="D51" s="42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5"/>
      <c r="D52" s="42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5"/>
      <c r="D53" s="42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5"/>
      <c r="D54" s="425"/>
      <c r="E54" s="446"/>
      <c r="F54" s="446"/>
      <c r="G54" s="446"/>
      <c r="H54" s="446"/>
      <c r="I54" s="446"/>
      <c r="J54" s="446"/>
      <c r="K54" s="446"/>
    </row>
    <row r="55" spans="1:11" ht="16.5">
      <c r="A55" s="425"/>
      <c r="B55" s="444"/>
      <c r="C55" s="445"/>
      <c r="D55" s="425"/>
      <c r="E55" s="446"/>
      <c r="F55" s="446"/>
      <c r="G55" s="446"/>
      <c r="H55" s="446"/>
      <c r="I55" s="446"/>
      <c r="J55" s="446"/>
      <c r="K55" s="446"/>
    </row>
    <row r="56" spans="1:11" ht="16.5">
      <c r="A56" s="425"/>
      <c r="B56" s="444"/>
      <c r="C56" s="445"/>
      <c r="D56" s="425"/>
      <c r="E56" s="446"/>
      <c r="F56" s="446"/>
      <c r="G56" s="446"/>
      <c r="H56" s="446"/>
      <c r="I56" s="446"/>
      <c r="J56" s="446"/>
      <c r="K56" s="446"/>
    </row>
    <row r="57" spans="1:11" ht="16.5">
      <c r="A57" s="425"/>
      <c r="B57" s="444"/>
      <c r="C57" s="445"/>
      <c r="D57" s="425"/>
      <c r="E57" s="446"/>
      <c r="F57" s="446"/>
      <c r="G57" s="446"/>
      <c r="H57" s="446"/>
      <c r="I57" s="446"/>
      <c r="J57" s="446"/>
      <c r="K57" s="446"/>
    </row>
    <row r="58" spans="1:11" ht="16.5">
      <c r="A58" s="425"/>
      <c r="B58" s="444"/>
      <c r="C58" s="445"/>
      <c r="D58" s="425"/>
      <c r="E58" s="446"/>
      <c r="F58" s="446"/>
      <c r="G58" s="446"/>
      <c r="H58" s="446"/>
      <c r="I58" s="446"/>
      <c r="J58" s="446"/>
      <c r="K58" s="446"/>
    </row>
    <row r="59" spans="1:11" ht="16.5">
      <c r="A59" s="425"/>
      <c r="B59" s="444"/>
      <c r="C59" s="445"/>
      <c r="D59" s="425"/>
      <c r="E59" s="446"/>
      <c r="F59" s="446"/>
      <c r="G59" s="446"/>
      <c r="H59" s="446"/>
      <c r="I59" s="446"/>
      <c r="J59" s="446"/>
      <c r="K59" s="446"/>
    </row>
    <row r="60" spans="1:11" ht="16.5">
      <c r="A60" s="425"/>
      <c r="B60" s="444"/>
      <c r="C60" s="445"/>
      <c r="D60" s="425"/>
      <c r="E60" s="446"/>
      <c r="F60" s="446"/>
      <c r="G60" s="446"/>
      <c r="H60" s="446"/>
      <c r="I60" s="446"/>
      <c r="J60" s="446"/>
      <c r="K60" s="446"/>
    </row>
    <row r="61" spans="1:11" ht="16.5">
      <c r="A61" s="425"/>
      <c r="B61" s="444"/>
      <c r="C61" s="445"/>
      <c r="D61" s="425"/>
      <c r="E61" s="446"/>
      <c r="F61" s="446"/>
      <c r="G61" s="446"/>
      <c r="H61" s="446"/>
      <c r="I61" s="446"/>
      <c r="J61" s="446"/>
      <c r="K61" s="446"/>
    </row>
    <row r="62" spans="1:11" ht="16.5">
      <c r="A62" s="425"/>
      <c r="B62" s="444"/>
      <c r="C62" s="445"/>
      <c r="D62" s="42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5"/>
      <c r="D63" s="42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5"/>
      <c r="D64" s="42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5"/>
      <c r="D65" s="42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5"/>
      <c r="D66" s="42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5"/>
      <c r="D67" s="42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5"/>
      <c r="D68" s="42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5"/>
      <c r="D69" s="42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5"/>
      <c r="D70" s="42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5"/>
      <c r="D71" s="42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5"/>
      <c r="D72" s="42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5"/>
      <c r="D73" s="42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5"/>
      <c r="D74" s="42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5"/>
      <c r="D75" s="42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5"/>
      <c r="D76" s="42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5"/>
      <c r="D77" s="42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5"/>
      <c r="D78" s="42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5"/>
      <c r="D79" s="42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5"/>
      <c r="D80" s="42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5"/>
      <c r="D81" s="42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5"/>
      <c r="D82" s="42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5"/>
      <c r="D83" s="42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5"/>
      <c r="D84" s="42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5"/>
      <c r="D85" s="42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5"/>
      <c r="D86" s="42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5"/>
      <c r="D87" s="42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5"/>
      <c r="D88" s="42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5"/>
      <c r="D89" s="42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5"/>
      <c r="D90" s="42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5"/>
      <c r="D91" s="42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5"/>
      <c r="D92" s="42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5"/>
      <c r="D93" s="42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5"/>
      <c r="D94" s="42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5"/>
      <c r="D95" s="42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5"/>
      <c r="D96" s="42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5"/>
      <c r="D97" s="42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5"/>
      <c r="D98" s="42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5"/>
      <c r="D99" s="42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5"/>
      <c r="D100" s="42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5"/>
      <c r="D101" s="42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5"/>
      <c r="D102" s="42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5"/>
      <c r="D103" s="42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5"/>
      <c r="D104" s="42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5"/>
      <c r="D105" s="42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5"/>
      <c r="D106" s="42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5"/>
      <c r="D107" s="42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5"/>
      <c r="D108" s="42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5"/>
      <c r="D109" s="42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5"/>
      <c r="D110" s="42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5"/>
      <c r="D111" s="42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5"/>
      <c r="D112" s="42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5"/>
      <c r="D113" s="42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5"/>
      <c r="D114" s="42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5"/>
      <c r="D115" s="42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5"/>
      <c r="D116" s="42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5"/>
      <c r="D117" s="42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5"/>
      <c r="D118" s="42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5"/>
      <c r="D119" s="42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5"/>
      <c r="D120" s="42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5"/>
      <c r="D121" s="42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5"/>
      <c r="D122" s="42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5"/>
      <c r="D123" s="42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5"/>
      <c r="D124" s="42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5"/>
      <c r="D125" s="42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5"/>
      <c r="D126" s="42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5"/>
      <c r="D127" s="42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5"/>
      <c r="D128" s="42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5"/>
      <c r="D129" s="42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5"/>
      <c r="D130" s="42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5"/>
      <c r="D131" s="42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5"/>
      <c r="D132" s="42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5"/>
      <c r="D133" s="42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5"/>
      <c r="D134" s="42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5"/>
      <c r="D135" s="42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5"/>
      <c r="D136" s="42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5"/>
      <c r="D137" s="42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5"/>
      <c r="D138" s="42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5"/>
      <c r="D139" s="42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5"/>
      <c r="D140" s="42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5"/>
      <c r="D141" s="42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5"/>
      <c r="D142" s="42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5"/>
      <c r="D143" s="42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5"/>
      <c r="D144" s="42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5"/>
      <c r="D145" s="42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5"/>
      <c r="D146" s="42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5"/>
      <c r="D147" s="42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5"/>
      <c r="D148" s="42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5"/>
      <c r="D149" s="42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5"/>
      <c r="D150" s="42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5"/>
      <c r="D151" s="42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5"/>
      <c r="D152" s="42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5"/>
      <c r="D153" s="42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5"/>
      <c r="D154" s="42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5"/>
      <c r="D155" s="42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5"/>
      <c r="D156" s="42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5"/>
      <c r="D157" s="42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5"/>
      <c r="D158" s="42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5"/>
      <c r="D159" s="42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5"/>
      <c r="D160" s="42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5"/>
      <c r="D161" s="42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5"/>
      <c r="D162" s="42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5"/>
      <c r="D163" s="42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5"/>
      <c r="D164" s="42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5"/>
      <c r="D165" s="42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5"/>
      <c r="D166" s="42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5"/>
      <c r="D167" s="42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5"/>
      <c r="D168" s="42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5"/>
      <c r="D169" s="42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5"/>
      <c r="D170" s="42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5"/>
      <c r="D171" s="42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5"/>
      <c r="D172" s="42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5"/>
      <c r="D173" s="42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5"/>
      <c r="D174" s="42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5"/>
      <c r="D175" s="42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5"/>
      <c r="D176" s="42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5"/>
      <c r="D177" s="42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5"/>
      <c r="D178" s="42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5"/>
      <c r="D179" s="42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5"/>
      <c r="D180" s="42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5"/>
      <c r="D181" s="42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5"/>
      <c r="D182" s="42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5"/>
      <c r="D183" s="42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5"/>
      <c r="D184" s="42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5"/>
      <c r="D185" s="42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5"/>
      <c r="D186" s="42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5"/>
      <c r="D187" s="42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5"/>
      <c r="D188" s="42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5"/>
      <c r="D189" s="42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5"/>
      <c r="D190" s="42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5"/>
      <c r="D191" s="42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5"/>
      <c r="D192" s="42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5"/>
      <c r="D193" s="42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5"/>
      <c r="D194" s="42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5"/>
      <c r="D195" s="42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5"/>
      <c r="D196" s="42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5"/>
      <c r="D197" s="42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5"/>
      <c r="D198" s="42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5"/>
      <c r="D199" s="42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5"/>
      <c r="D200" s="42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5"/>
      <c r="D201" s="42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5"/>
      <c r="D202" s="42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5"/>
      <c r="D203" s="42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5"/>
      <c r="D204" s="42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5"/>
      <c r="D205" s="42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5"/>
      <c r="D206" s="42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5"/>
      <c r="D207" s="42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5"/>
      <c r="D208" s="42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5"/>
      <c r="D209" s="42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5"/>
      <c r="D210" s="42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5"/>
      <c r="D211" s="42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5"/>
      <c r="D212" s="42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5"/>
      <c r="D213" s="42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5"/>
      <c r="D214" s="42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5"/>
      <c r="D215" s="42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5"/>
      <c r="D216" s="42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5"/>
      <c r="D217" s="42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5"/>
      <c r="D218" s="42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5"/>
      <c r="D219" s="42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5"/>
      <c r="D220" s="42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5"/>
      <c r="D221" s="42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5"/>
      <c r="D222" s="42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5"/>
      <c r="D223" s="42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5"/>
      <c r="D224" s="42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5"/>
      <c r="D225" s="42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5"/>
      <c r="D226" s="42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5"/>
      <c r="D227" s="42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5"/>
      <c r="D228" s="42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5"/>
      <c r="D229" s="42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5"/>
      <c r="D230" s="42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5"/>
      <c r="D231" s="42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5"/>
      <c r="D232" s="42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5"/>
      <c r="D233" s="42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5"/>
      <c r="D234" s="42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5"/>
      <c r="D235" s="42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5"/>
      <c r="D236" s="42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5"/>
      <c r="D237" s="42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5"/>
      <c r="D238" s="42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5"/>
      <c r="D239" s="42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5"/>
      <c r="D240" s="42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5"/>
      <c r="D241" s="42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5"/>
      <c r="D242" s="42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5"/>
      <c r="D243" s="425"/>
      <c r="E243" s="446"/>
      <c r="F243" s="446"/>
      <c r="G243" s="446"/>
      <c r="H243" s="446"/>
      <c r="I243" s="446"/>
      <c r="J243" s="446"/>
      <c r="K243" s="446"/>
    </row>
    <row r="244" spans="1:11" ht="16.5">
      <c r="A244" s="425"/>
      <c r="B244" s="444"/>
      <c r="C244" s="445"/>
      <c r="D244" s="425"/>
      <c r="E244" s="446"/>
      <c r="F244" s="446"/>
      <c r="G244" s="446"/>
      <c r="H244" s="446"/>
      <c r="I244" s="446"/>
      <c r="J244" s="446"/>
      <c r="K244" s="446"/>
    </row>
    <row r="245" spans="1:11" ht="16.5">
      <c r="A245" s="425"/>
      <c r="B245" s="444"/>
      <c r="C245" s="445"/>
      <c r="D245" s="425"/>
      <c r="E245" s="446"/>
      <c r="F245" s="446"/>
      <c r="G245" s="446"/>
      <c r="H245" s="446"/>
      <c r="I245" s="446"/>
      <c r="J245" s="446"/>
      <c r="K245" s="446"/>
    </row>
    <row r="246" spans="1:11" ht="16.5">
      <c r="A246" s="425"/>
      <c r="B246" s="444"/>
      <c r="C246" s="445"/>
      <c r="D246" s="425"/>
      <c r="E246" s="446"/>
      <c r="F246" s="446"/>
      <c r="G246" s="446"/>
      <c r="H246" s="446"/>
      <c r="I246" s="446"/>
      <c r="J246" s="446"/>
      <c r="K246" s="446"/>
    </row>
    <row r="247" spans="1:11" ht="16.5">
      <c r="A247" s="425"/>
      <c r="B247" s="444"/>
      <c r="C247" s="445"/>
      <c r="D247" s="425"/>
      <c r="E247" s="446"/>
      <c r="F247" s="446"/>
      <c r="G247" s="446"/>
      <c r="H247" s="446"/>
      <c r="I247" s="446"/>
      <c r="J247" s="446"/>
      <c r="K247" s="446"/>
    </row>
    <row r="248" spans="1:11" ht="16.5">
      <c r="A248" s="425"/>
      <c r="B248" s="444"/>
      <c r="C248" s="445"/>
      <c r="D248" s="425"/>
      <c r="E248" s="446"/>
      <c r="F248" s="446"/>
      <c r="G248" s="446"/>
      <c r="H248" s="446"/>
      <c r="I248" s="446"/>
      <c r="J248" s="446"/>
      <c r="K248" s="446"/>
    </row>
    <row r="249" spans="1:11" ht="16.5">
      <c r="A249" s="425"/>
      <c r="B249" s="444"/>
      <c r="C249" s="445"/>
      <c r="D249" s="425"/>
      <c r="E249" s="446"/>
      <c r="F249" s="446"/>
      <c r="G249" s="446"/>
      <c r="H249" s="446"/>
      <c r="I249" s="446"/>
      <c r="J249" s="446"/>
      <c r="K249" s="446"/>
    </row>
    <row r="250" spans="1:11" ht="16.5">
      <c r="A250" s="425"/>
      <c r="B250" s="444"/>
      <c r="C250" s="445"/>
      <c r="D250" s="425"/>
      <c r="E250" s="446"/>
      <c r="F250" s="446"/>
      <c r="G250" s="446"/>
      <c r="H250" s="446"/>
      <c r="I250" s="446"/>
      <c r="J250" s="446"/>
      <c r="K250" s="446"/>
    </row>
  </sheetData>
  <sheetProtection/>
  <mergeCells count="5">
    <mergeCell ref="B16:D16"/>
    <mergeCell ref="A3:K3"/>
    <mergeCell ref="A4:K4"/>
    <mergeCell ref="J1:K1"/>
    <mergeCell ref="B2:K2"/>
  </mergeCells>
  <printOptions horizontalCentered="1"/>
  <pageMargins left="0.7086614173228347" right="0.4724409448818898" top="0.6299212598425197" bottom="0.7874015748031497" header="0.4330708661417323" footer="0.5905511811023623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zoomScalePageLayoutView="0" workbookViewId="0" topLeftCell="A1">
      <selection activeCell="A4" sqref="A4:K4"/>
    </sheetView>
  </sheetViews>
  <sheetFormatPr defaultColWidth="9.140625" defaultRowHeight="12.75"/>
  <cols>
    <col min="1" max="1" width="5.57421875" style="391" customWidth="1"/>
    <col min="2" max="2" width="37.421875" style="386" customWidth="1"/>
    <col min="3" max="3" width="15.421875" style="387" customWidth="1"/>
    <col min="4" max="4" width="14.8515625" style="387" customWidth="1"/>
    <col min="5" max="7" width="12.140625" style="370" customWidth="1"/>
    <col min="8" max="8" width="14.140625" style="370" customWidth="1"/>
    <col min="9" max="9" width="15.00390625" style="370" customWidth="1"/>
    <col min="10" max="10" width="17.421875" style="370" customWidth="1"/>
    <col min="11" max="11" width="21.00390625" style="370" customWidth="1"/>
    <col min="12" max="12" width="5.8515625" style="370" customWidth="1"/>
    <col min="13" max="16384" width="9.140625" style="370" customWidth="1"/>
  </cols>
  <sheetData>
    <row r="1" spans="1:11" ht="36.75" customHeight="1">
      <c r="A1" s="370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21" customHeight="1">
      <c r="A3" s="662" t="s">
        <v>509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38.25" customHeight="1">
      <c r="A4" s="662" t="s">
        <v>561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16.5">
      <c r="A5" s="425"/>
      <c r="B5" s="444"/>
      <c r="C5" s="445"/>
      <c r="D5" s="445"/>
      <c r="E5" s="446"/>
      <c r="F5" s="446"/>
      <c r="G5" s="446"/>
      <c r="H5" s="446"/>
      <c r="I5" s="446"/>
      <c r="J5" s="446"/>
      <c r="K5" s="446"/>
    </row>
    <row r="6" spans="1:11" s="388" customFormat="1" ht="83.25" customHeight="1">
      <c r="A6" s="455" t="s">
        <v>0</v>
      </c>
      <c r="B6" s="455" t="s">
        <v>302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586</v>
      </c>
    </row>
    <row r="7" spans="1:23" ht="52.5" customHeight="1">
      <c r="A7" s="435">
        <v>1</v>
      </c>
      <c r="B7" s="438" t="s">
        <v>444</v>
      </c>
      <c r="C7" s="459" t="s">
        <v>449</v>
      </c>
      <c r="D7" s="434"/>
      <c r="E7" s="465"/>
      <c r="F7" s="465"/>
      <c r="G7" s="465"/>
      <c r="H7" s="465"/>
      <c r="I7" s="465"/>
      <c r="J7" s="465"/>
      <c r="K7" s="435"/>
      <c r="L7" s="394"/>
      <c r="N7" s="392"/>
      <c r="O7" s="394"/>
      <c r="Q7" s="392"/>
      <c r="R7" s="394"/>
      <c r="T7" s="392"/>
      <c r="U7" s="394"/>
      <c r="W7" s="392"/>
    </row>
    <row r="8" spans="1:23" ht="52.5" customHeight="1">
      <c r="A8" s="435">
        <v>2</v>
      </c>
      <c r="B8" s="438" t="s">
        <v>445</v>
      </c>
      <c r="C8" s="459" t="s">
        <v>449</v>
      </c>
      <c r="D8" s="434"/>
      <c r="E8" s="465"/>
      <c r="F8" s="466"/>
      <c r="G8" s="466"/>
      <c r="H8" s="466"/>
      <c r="I8" s="466"/>
      <c r="J8" s="466"/>
      <c r="K8" s="435"/>
      <c r="L8" s="394"/>
      <c r="N8" s="392"/>
      <c r="O8" s="394"/>
      <c r="Q8" s="392"/>
      <c r="R8" s="394"/>
      <c r="T8" s="392"/>
      <c r="U8" s="394"/>
      <c r="W8" s="392"/>
    </row>
    <row r="9" spans="1:23" ht="52.5" customHeight="1">
      <c r="A9" s="435">
        <v>3</v>
      </c>
      <c r="B9" s="438" t="s">
        <v>446</v>
      </c>
      <c r="C9" s="459" t="s">
        <v>338</v>
      </c>
      <c r="D9" s="434"/>
      <c r="E9" s="465"/>
      <c r="F9" s="465"/>
      <c r="G9" s="465"/>
      <c r="H9" s="465"/>
      <c r="I9" s="465"/>
      <c r="J9" s="465"/>
      <c r="K9" s="435"/>
      <c r="L9" s="394"/>
      <c r="N9" s="392"/>
      <c r="O9" s="394"/>
      <c r="Q9" s="392"/>
      <c r="R9" s="394"/>
      <c r="T9" s="392"/>
      <c r="U9" s="394"/>
      <c r="W9" s="392"/>
    </row>
    <row r="10" spans="1:11" ht="52.5" customHeight="1">
      <c r="A10" s="435">
        <v>4</v>
      </c>
      <c r="B10" s="463" t="s">
        <v>447</v>
      </c>
      <c r="C10" s="459" t="s">
        <v>449</v>
      </c>
      <c r="D10" s="434"/>
      <c r="E10" s="465"/>
      <c r="F10" s="465"/>
      <c r="G10" s="465"/>
      <c r="H10" s="465"/>
      <c r="I10" s="465"/>
      <c r="J10" s="465"/>
      <c r="K10" s="435"/>
    </row>
    <row r="11" spans="1:11" ht="52.5" customHeight="1">
      <c r="A11" s="435">
        <v>5</v>
      </c>
      <c r="B11" s="463" t="s">
        <v>448</v>
      </c>
      <c r="C11" s="459" t="s">
        <v>449</v>
      </c>
      <c r="D11" s="434"/>
      <c r="E11" s="465"/>
      <c r="F11" s="465"/>
      <c r="G11" s="465"/>
      <c r="H11" s="465"/>
      <c r="I11" s="465"/>
      <c r="J11" s="465"/>
      <c r="K11" s="435"/>
    </row>
    <row r="12" spans="1:11" ht="16.5">
      <c r="A12" s="425"/>
      <c r="B12" s="444"/>
      <c r="C12" s="445"/>
      <c r="D12" s="445"/>
      <c r="E12" s="446"/>
      <c r="F12" s="446"/>
      <c r="G12" s="446"/>
      <c r="H12" s="446"/>
      <c r="I12" s="446"/>
      <c r="J12" s="446"/>
      <c r="K12" s="446"/>
    </row>
    <row r="13" spans="1:11" ht="16.5">
      <c r="A13" s="425"/>
      <c r="B13" s="658" t="s">
        <v>570</v>
      </c>
      <c r="C13" s="658"/>
      <c r="D13" s="658"/>
      <c r="E13" s="446"/>
      <c r="F13" s="446"/>
      <c r="G13" s="446"/>
      <c r="H13" s="446"/>
      <c r="I13" s="446"/>
      <c r="J13" s="446"/>
      <c r="K13" s="446"/>
    </row>
    <row r="14" spans="1:11" ht="16.5">
      <c r="A14" s="425"/>
      <c r="B14" s="444"/>
      <c r="C14" s="445"/>
      <c r="D14" s="445"/>
      <c r="E14" s="446"/>
      <c r="F14" s="446"/>
      <c r="G14" s="446"/>
      <c r="H14" s="446"/>
      <c r="I14" s="446"/>
      <c r="J14" s="446"/>
      <c r="K14" s="446"/>
    </row>
    <row r="15" spans="1:11" ht="16.5">
      <c r="A15" s="425"/>
      <c r="B15" s="444"/>
      <c r="C15" s="445"/>
      <c r="D15" s="445"/>
      <c r="E15" s="446"/>
      <c r="F15" s="446"/>
      <c r="G15" s="446"/>
      <c r="H15" s="446"/>
      <c r="I15" s="446"/>
      <c r="J15" s="446"/>
      <c r="K15" s="446"/>
    </row>
    <row r="16" spans="1:11" ht="16.5">
      <c r="A16" s="425"/>
      <c r="B16" s="444"/>
      <c r="C16" s="445"/>
      <c r="D16" s="445"/>
      <c r="E16" s="446"/>
      <c r="F16" s="446"/>
      <c r="G16" s="446"/>
      <c r="H16" s="446"/>
      <c r="I16" s="446"/>
      <c r="J16" s="446"/>
      <c r="K16" s="446"/>
    </row>
    <row r="17" spans="1:11" ht="16.5">
      <c r="A17" s="425"/>
      <c r="B17" s="444"/>
      <c r="C17" s="445"/>
      <c r="D17" s="445"/>
      <c r="E17" s="446"/>
      <c r="F17" s="446"/>
      <c r="G17" s="446"/>
      <c r="H17" s="446"/>
      <c r="I17" s="446"/>
      <c r="J17" s="446"/>
      <c r="K17" s="446"/>
    </row>
    <row r="18" spans="1:11" ht="16.5">
      <c r="A18" s="425"/>
      <c r="B18" s="444"/>
      <c r="C18" s="445"/>
      <c r="D18" s="445"/>
      <c r="E18" s="446"/>
      <c r="F18" s="446"/>
      <c r="G18" s="446"/>
      <c r="H18" s="446"/>
      <c r="I18" s="446"/>
      <c r="J18" s="446"/>
      <c r="K18" s="446"/>
    </row>
    <row r="19" spans="1:11" ht="16.5">
      <c r="A19" s="425"/>
      <c r="B19" s="444"/>
      <c r="C19" s="445"/>
      <c r="D19" s="445"/>
      <c r="E19" s="446"/>
      <c r="F19" s="446"/>
      <c r="G19" s="446"/>
      <c r="H19" s="446"/>
      <c r="I19" s="446"/>
      <c r="J19" s="446"/>
      <c r="K19" s="446"/>
    </row>
    <row r="20" spans="1:23" ht="16.5">
      <c r="A20" s="425"/>
      <c r="B20" s="464"/>
      <c r="C20" s="445"/>
      <c r="D20" s="445"/>
      <c r="E20" s="458"/>
      <c r="F20" s="446"/>
      <c r="G20" s="446"/>
      <c r="H20" s="446"/>
      <c r="I20" s="446"/>
      <c r="J20" s="446"/>
      <c r="K20" s="425"/>
      <c r="L20" s="394"/>
      <c r="N20" s="392"/>
      <c r="O20" s="394"/>
      <c r="Q20" s="392"/>
      <c r="R20" s="394"/>
      <c r="T20" s="392"/>
      <c r="U20" s="394"/>
      <c r="W20" s="392"/>
    </row>
    <row r="21" spans="1:21" ht="16.5">
      <c r="A21" s="425"/>
      <c r="B21" s="444"/>
      <c r="C21" s="445"/>
      <c r="D21" s="445"/>
      <c r="E21" s="458"/>
      <c r="F21" s="446"/>
      <c r="G21" s="446"/>
      <c r="H21" s="446"/>
      <c r="I21" s="446"/>
      <c r="J21" s="446"/>
      <c r="K21" s="425"/>
      <c r="L21" s="394"/>
      <c r="N21" s="392"/>
      <c r="O21" s="394"/>
      <c r="Q21" s="392"/>
      <c r="R21" s="394"/>
      <c r="T21" s="392"/>
      <c r="U21" s="394"/>
    </row>
    <row r="22" spans="1:23" ht="16.5">
      <c r="A22" s="425"/>
      <c r="B22" s="464"/>
      <c r="C22" s="445"/>
      <c r="D22" s="445"/>
      <c r="E22" s="458"/>
      <c r="F22" s="446"/>
      <c r="G22" s="446"/>
      <c r="H22" s="446"/>
      <c r="I22" s="446"/>
      <c r="J22" s="446"/>
      <c r="K22" s="425"/>
      <c r="L22" s="394"/>
      <c r="N22" s="392"/>
      <c r="O22" s="394"/>
      <c r="Q22" s="392"/>
      <c r="R22" s="394"/>
      <c r="T22" s="392"/>
      <c r="U22" s="394"/>
      <c r="W22" s="392"/>
    </row>
    <row r="23" spans="1:21" ht="16.5">
      <c r="A23" s="425"/>
      <c r="B23" s="444"/>
      <c r="C23" s="445"/>
      <c r="D23" s="445"/>
      <c r="E23" s="446"/>
      <c r="F23" s="446"/>
      <c r="G23" s="446"/>
      <c r="H23" s="446"/>
      <c r="I23" s="446"/>
      <c r="J23" s="446"/>
      <c r="K23" s="446"/>
      <c r="L23" s="394"/>
      <c r="N23" s="392"/>
      <c r="O23" s="394"/>
      <c r="Q23" s="392"/>
      <c r="R23" s="394"/>
      <c r="T23" s="392"/>
      <c r="U23" s="394"/>
    </row>
    <row r="24" spans="1:23" ht="16.5">
      <c r="A24" s="425"/>
      <c r="B24" s="464"/>
      <c r="C24" s="445"/>
      <c r="D24" s="445"/>
      <c r="E24" s="458"/>
      <c r="F24" s="446"/>
      <c r="G24" s="446"/>
      <c r="H24" s="446"/>
      <c r="I24" s="446"/>
      <c r="J24" s="446"/>
      <c r="K24" s="446"/>
      <c r="L24" s="394"/>
      <c r="N24" s="392"/>
      <c r="O24" s="394"/>
      <c r="Q24" s="392"/>
      <c r="R24" s="394"/>
      <c r="T24" s="392"/>
      <c r="U24" s="394"/>
      <c r="W24" s="392"/>
    </row>
    <row r="25" spans="1:11" ht="16.5">
      <c r="A25" s="425"/>
      <c r="B25" s="444"/>
      <c r="C25" s="445"/>
      <c r="D25" s="445"/>
      <c r="E25" s="446"/>
      <c r="F25" s="446"/>
      <c r="G25" s="446"/>
      <c r="H25" s="446"/>
      <c r="I25" s="446"/>
      <c r="J25" s="446"/>
      <c r="K25" s="446"/>
    </row>
    <row r="26" spans="1:11" ht="16.5">
      <c r="A26" s="425"/>
      <c r="B26" s="444"/>
      <c r="C26" s="445"/>
      <c r="D26" s="445"/>
      <c r="E26" s="446"/>
      <c r="F26" s="446"/>
      <c r="G26" s="446"/>
      <c r="H26" s="446"/>
      <c r="I26" s="446"/>
      <c r="J26" s="446"/>
      <c r="K26" s="446"/>
    </row>
    <row r="27" spans="1:11" ht="16.5">
      <c r="A27" s="425"/>
      <c r="B27" s="444"/>
      <c r="C27" s="445"/>
      <c r="D27" s="445"/>
      <c r="E27" s="446"/>
      <c r="F27" s="446"/>
      <c r="G27" s="446"/>
      <c r="H27" s="446"/>
      <c r="I27" s="446"/>
      <c r="J27" s="446"/>
      <c r="K27" s="446"/>
    </row>
    <row r="28" spans="1:11" ht="16.5">
      <c r="A28" s="425"/>
      <c r="B28" s="444"/>
      <c r="C28" s="445"/>
      <c r="D28" s="445"/>
      <c r="E28" s="446"/>
      <c r="F28" s="446"/>
      <c r="G28" s="446"/>
      <c r="H28" s="446"/>
      <c r="I28" s="446"/>
      <c r="J28" s="446"/>
      <c r="K28" s="446"/>
    </row>
    <row r="29" spans="1:11" ht="16.5">
      <c r="A29" s="425"/>
      <c r="B29" s="444"/>
      <c r="C29" s="445"/>
      <c r="D29" s="445"/>
      <c r="E29" s="446"/>
      <c r="F29" s="446"/>
      <c r="G29" s="446"/>
      <c r="H29" s="446"/>
      <c r="I29" s="446"/>
      <c r="J29" s="446"/>
      <c r="K29" s="446"/>
    </row>
    <row r="30" spans="1:11" ht="16.5">
      <c r="A30" s="425"/>
      <c r="B30" s="444"/>
      <c r="C30" s="445"/>
      <c r="D30" s="445"/>
      <c r="E30" s="446"/>
      <c r="F30" s="446"/>
      <c r="G30" s="446"/>
      <c r="H30" s="446"/>
      <c r="I30" s="446"/>
      <c r="J30" s="446"/>
      <c r="K30" s="446"/>
    </row>
    <row r="31" spans="1:11" ht="16.5">
      <c r="A31" s="425"/>
      <c r="B31" s="444"/>
      <c r="C31" s="445"/>
      <c r="D31" s="445"/>
      <c r="E31" s="446"/>
      <c r="F31" s="446"/>
      <c r="G31" s="446"/>
      <c r="H31" s="446"/>
      <c r="I31" s="446"/>
      <c r="J31" s="446"/>
      <c r="K31" s="446"/>
    </row>
    <row r="32" spans="1:11" ht="16.5">
      <c r="A32" s="425"/>
      <c r="B32" s="444"/>
      <c r="C32" s="445"/>
      <c r="D32" s="445"/>
      <c r="E32" s="446"/>
      <c r="F32" s="446"/>
      <c r="G32" s="446"/>
      <c r="H32" s="446"/>
      <c r="I32" s="446"/>
      <c r="J32" s="446"/>
      <c r="K32" s="446"/>
    </row>
    <row r="33" spans="1:11" ht="16.5">
      <c r="A33" s="425"/>
      <c r="B33" s="444"/>
      <c r="C33" s="445"/>
      <c r="D33" s="445"/>
      <c r="E33" s="446"/>
      <c r="F33" s="446"/>
      <c r="G33" s="446"/>
      <c r="H33" s="446"/>
      <c r="I33" s="446"/>
      <c r="J33" s="446"/>
      <c r="K33" s="446"/>
    </row>
    <row r="34" spans="1:11" ht="16.5">
      <c r="A34" s="425"/>
      <c r="B34" s="444"/>
      <c r="C34" s="445"/>
      <c r="D34" s="445"/>
      <c r="E34" s="446"/>
      <c r="F34" s="446"/>
      <c r="G34" s="446"/>
      <c r="H34" s="446"/>
      <c r="I34" s="446"/>
      <c r="J34" s="446"/>
      <c r="K34" s="446"/>
    </row>
    <row r="35" spans="1:11" ht="12.75" customHeight="1">
      <c r="A35" s="425"/>
      <c r="B35" s="444"/>
      <c r="C35" s="445"/>
      <c r="D35" s="44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444"/>
      <c r="C36" s="445"/>
      <c r="D36" s="445"/>
      <c r="E36" s="446"/>
      <c r="F36" s="446"/>
      <c r="G36" s="446"/>
      <c r="H36" s="446"/>
      <c r="I36" s="446"/>
      <c r="J36" s="446"/>
      <c r="K36" s="446"/>
    </row>
    <row r="37" spans="1:23" ht="16.5">
      <c r="A37" s="425"/>
      <c r="B37" s="464"/>
      <c r="C37" s="445"/>
      <c r="D37" s="445"/>
      <c r="E37" s="458"/>
      <c r="F37" s="446"/>
      <c r="G37" s="446"/>
      <c r="H37" s="446"/>
      <c r="I37" s="446"/>
      <c r="J37" s="446"/>
      <c r="K37" s="446"/>
      <c r="L37" s="394"/>
      <c r="N37" s="392"/>
      <c r="O37" s="394"/>
      <c r="Q37" s="392"/>
      <c r="R37" s="394"/>
      <c r="T37" s="392"/>
      <c r="U37" s="394"/>
      <c r="W37" s="392"/>
    </row>
    <row r="38" spans="1:11" ht="16.5">
      <c r="A38" s="425"/>
      <c r="B38" s="444"/>
      <c r="C38" s="445"/>
      <c r="D38" s="44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5"/>
      <c r="D39" s="44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5"/>
      <c r="D40" s="44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5"/>
      <c r="D41" s="44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5"/>
      <c r="D42" s="44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5"/>
      <c r="D43" s="44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5"/>
      <c r="D44" s="44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5"/>
      <c r="D45" s="44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5"/>
      <c r="D46" s="44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5"/>
      <c r="D47" s="44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5"/>
      <c r="D48" s="44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5"/>
      <c r="D49" s="44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5"/>
      <c r="D50" s="44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5"/>
      <c r="D51" s="44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5"/>
      <c r="D52" s="44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5"/>
      <c r="D53" s="44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5"/>
      <c r="D54" s="445"/>
      <c r="E54" s="446"/>
      <c r="F54" s="446"/>
      <c r="G54" s="446"/>
      <c r="H54" s="446"/>
      <c r="I54" s="446"/>
      <c r="J54" s="446"/>
      <c r="K54" s="446"/>
    </row>
    <row r="55" spans="1:11" ht="16.5">
      <c r="A55" s="425"/>
      <c r="B55" s="444"/>
      <c r="C55" s="445"/>
      <c r="D55" s="445"/>
      <c r="E55" s="446"/>
      <c r="F55" s="446"/>
      <c r="G55" s="446"/>
      <c r="H55" s="446"/>
      <c r="I55" s="446"/>
      <c r="J55" s="446"/>
      <c r="K55" s="446"/>
    </row>
    <row r="56" spans="1:11" ht="16.5">
      <c r="A56" s="425"/>
      <c r="B56" s="444"/>
      <c r="C56" s="445"/>
      <c r="D56" s="445"/>
      <c r="E56" s="446"/>
      <c r="F56" s="446"/>
      <c r="G56" s="446"/>
      <c r="H56" s="446"/>
      <c r="I56" s="446"/>
      <c r="J56" s="446"/>
      <c r="K56" s="446"/>
    </row>
    <row r="57" spans="1:11" ht="16.5">
      <c r="A57" s="425"/>
      <c r="B57" s="444"/>
      <c r="C57" s="445"/>
      <c r="D57" s="445"/>
      <c r="E57" s="446"/>
      <c r="F57" s="446"/>
      <c r="G57" s="446"/>
      <c r="H57" s="446"/>
      <c r="I57" s="446"/>
      <c r="J57" s="446"/>
      <c r="K57" s="446"/>
    </row>
    <row r="58" spans="1:11" ht="16.5">
      <c r="A58" s="425"/>
      <c r="B58" s="444"/>
      <c r="C58" s="445"/>
      <c r="D58" s="445"/>
      <c r="E58" s="446"/>
      <c r="F58" s="446"/>
      <c r="G58" s="446"/>
      <c r="H58" s="446"/>
      <c r="I58" s="446"/>
      <c r="J58" s="446"/>
      <c r="K58" s="446"/>
    </row>
    <row r="59" spans="1:11" ht="16.5">
      <c r="A59" s="425"/>
      <c r="B59" s="444"/>
      <c r="C59" s="445"/>
      <c r="D59" s="445"/>
      <c r="E59" s="446"/>
      <c r="F59" s="446"/>
      <c r="G59" s="446"/>
      <c r="H59" s="446"/>
      <c r="I59" s="446"/>
      <c r="J59" s="446"/>
      <c r="K59" s="446"/>
    </row>
    <row r="60" spans="1:11" ht="16.5">
      <c r="A60" s="425"/>
      <c r="B60" s="444"/>
      <c r="C60" s="445"/>
      <c r="D60" s="445"/>
      <c r="E60" s="446"/>
      <c r="F60" s="446"/>
      <c r="G60" s="446"/>
      <c r="H60" s="446"/>
      <c r="I60" s="446"/>
      <c r="J60" s="446"/>
      <c r="K60" s="446"/>
    </row>
    <row r="61" spans="1:11" ht="16.5">
      <c r="A61" s="425"/>
      <c r="B61" s="444"/>
      <c r="C61" s="445"/>
      <c r="D61" s="445"/>
      <c r="E61" s="446"/>
      <c r="F61" s="446"/>
      <c r="G61" s="446"/>
      <c r="H61" s="446"/>
      <c r="I61" s="446"/>
      <c r="J61" s="446"/>
      <c r="K61" s="446"/>
    </row>
    <row r="62" spans="1:11" ht="16.5">
      <c r="A62" s="425"/>
      <c r="B62" s="444"/>
      <c r="C62" s="445"/>
      <c r="D62" s="44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5"/>
      <c r="D63" s="44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5"/>
      <c r="D64" s="44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5"/>
      <c r="D65" s="44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5"/>
      <c r="D66" s="44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5"/>
      <c r="D67" s="44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5"/>
      <c r="D68" s="44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5"/>
      <c r="D69" s="44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5"/>
      <c r="D70" s="44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5"/>
      <c r="D71" s="44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5"/>
      <c r="D72" s="44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5"/>
      <c r="D73" s="44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5"/>
      <c r="D74" s="44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5"/>
      <c r="D75" s="44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5"/>
      <c r="D76" s="44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5"/>
      <c r="D77" s="44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5"/>
      <c r="D78" s="44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5"/>
      <c r="D79" s="44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5"/>
      <c r="D80" s="44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5"/>
      <c r="D81" s="44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5"/>
      <c r="D82" s="44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5"/>
      <c r="D83" s="44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5"/>
      <c r="D84" s="44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5"/>
      <c r="D85" s="44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5"/>
      <c r="D86" s="44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5"/>
      <c r="D87" s="44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5"/>
      <c r="D88" s="44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5"/>
      <c r="D89" s="44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5"/>
      <c r="D90" s="44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5"/>
      <c r="D91" s="44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5"/>
      <c r="D92" s="44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5"/>
      <c r="D93" s="44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5"/>
      <c r="D94" s="44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5"/>
      <c r="D95" s="44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5"/>
      <c r="D96" s="44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5"/>
      <c r="D97" s="44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5"/>
      <c r="D98" s="44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5"/>
      <c r="D99" s="44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5"/>
      <c r="D100" s="44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5"/>
      <c r="D101" s="44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5"/>
      <c r="D102" s="44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5"/>
      <c r="D103" s="44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5"/>
      <c r="D104" s="44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5"/>
      <c r="D105" s="44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5"/>
      <c r="D106" s="44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5"/>
      <c r="D107" s="44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5"/>
      <c r="D108" s="44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5"/>
      <c r="D109" s="44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5"/>
      <c r="D110" s="44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5"/>
      <c r="D111" s="44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5"/>
      <c r="D112" s="44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5"/>
      <c r="D113" s="44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5"/>
      <c r="D114" s="44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5"/>
      <c r="D115" s="44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5"/>
      <c r="D116" s="44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5"/>
      <c r="D117" s="44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5"/>
      <c r="D118" s="44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5"/>
      <c r="D119" s="44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5"/>
      <c r="D120" s="44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5"/>
      <c r="D121" s="44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5"/>
      <c r="D122" s="44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5"/>
      <c r="D123" s="44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5"/>
      <c r="D124" s="44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5"/>
      <c r="D125" s="44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5"/>
      <c r="D126" s="44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5"/>
      <c r="D127" s="44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5"/>
      <c r="D128" s="44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5"/>
      <c r="D129" s="44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5"/>
      <c r="D130" s="44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5"/>
      <c r="D131" s="44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5"/>
      <c r="D132" s="44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5"/>
      <c r="D133" s="44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5"/>
      <c r="D134" s="44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5"/>
      <c r="D135" s="44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5"/>
      <c r="D136" s="44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5"/>
      <c r="D137" s="44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5"/>
      <c r="D138" s="44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5"/>
      <c r="D139" s="44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5"/>
      <c r="D140" s="44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5"/>
      <c r="D141" s="44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5"/>
      <c r="D142" s="44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5"/>
      <c r="D143" s="44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5"/>
      <c r="D144" s="44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5"/>
      <c r="D145" s="44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5"/>
      <c r="D146" s="44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5"/>
      <c r="D147" s="44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5"/>
      <c r="D148" s="44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5"/>
      <c r="D149" s="44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5"/>
      <c r="D150" s="44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5"/>
      <c r="D151" s="44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5"/>
      <c r="D152" s="44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5"/>
      <c r="D153" s="44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5"/>
      <c r="D154" s="44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5"/>
      <c r="D155" s="44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5"/>
      <c r="D156" s="44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5"/>
      <c r="D157" s="44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5"/>
      <c r="D158" s="44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5"/>
      <c r="D159" s="44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5"/>
      <c r="D160" s="44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5"/>
      <c r="D161" s="44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5"/>
      <c r="D162" s="44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5"/>
      <c r="D163" s="44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5"/>
      <c r="D164" s="44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5"/>
      <c r="D165" s="44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5"/>
      <c r="D166" s="44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5"/>
      <c r="D167" s="44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5"/>
      <c r="D168" s="44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5"/>
      <c r="D169" s="44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5"/>
      <c r="D170" s="44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5"/>
      <c r="D171" s="44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5"/>
      <c r="D172" s="44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5"/>
      <c r="D173" s="44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5"/>
      <c r="D174" s="44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5"/>
      <c r="D175" s="44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5"/>
      <c r="D176" s="44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5"/>
      <c r="D177" s="44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5"/>
      <c r="D178" s="44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5"/>
      <c r="D179" s="44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5"/>
      <c r="D180" s="44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5"/>
      <c r="D181" s="44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5"/>
      <c r="D182" s="44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5"/>
      <c r="D183" s="44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5"/>
      <c r="D184" s="44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5"/>
      <c r="D185" s="44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5"/>
      <c r="D186" s="44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5"/>
      <c r="D187" s="44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5"/>
      <c r="D188" s="44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5"/>
      <c r="D189" s="44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5"/>
      <c r="D190" s="44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5"/>
      <c r="D191" s="44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5"/>
      <c r="D192" s="44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5"/>
      <c r="D193" s="44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5"/>
      <c r="D194" s="44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5"/>
      <c r="D195" s="44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5"/>
      <c r="D196" s="44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5"/>
      <c r="D197" s="44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5"/>
      <c r="D198" s="44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5"/>
      <c r="D199" s="44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5"/>
      <c r="D200" s="44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5"/>
      <c r="D201" s="44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5"/>
      <c r="D202" s="44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5"/>
      <c r="D203" s="44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5"/>
      <c r="D204" s="44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5"/>
      <c r="D205" s="44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5"/>
      <c r="D206" s="44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5"/>
      <c r="D207" s="44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5"/>
      <c r="D208" s="44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5"/>
      <c r="D209" s="44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5"/>
      <c r="D210" s="44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5"/>
      <c r="D211" s="44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5"/>
      <c r="D212" s="44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5"/>
      <c r="D213" s="44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5"/>
      <c r="D214" s="44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5"/>
      <c r="D215" s="44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5"/>
      <c r="D216" s="44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5"/>
      <c r="D217" s="44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5"/>
      <c r="D218" s="44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5"/>
      <c r="D219" s="44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5"/>
      <c r="D220" s="44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5"/>
      <c r="D221" s="44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5"/>
      <c r="D222" s="44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5"/>
      <c r="D223" s="44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5"/>
      <c r="D224" s="44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5"/>
      <c r="D225" s="44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5"/>
      <c r="D226" s="44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5"/>
      <c r="D227" s="44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5"/>
      <c r="D228" s="44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5"/>
      <c r="D229" s="44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5"/>
      <c r="D230" s="44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5"/>
      <c r="D231" s="44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5"/>
      <c r="D232" s="44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5"/>
      <c r="D233" s="44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5"/>
      <c r="D234" s="44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5"/>
      <c r="D235" s="44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5"/>
      <c r="D236" s="44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5"/>
      <c r="D237" s="44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5"/>
      <c r="D238" s="44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5"/>
      <c r="D239" s="44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5"/>
      <c r="D240" s="44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5"/>
      <c r="D241" s="44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5"/>
      <c r="D242" s="44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5"/>
      <c r="D243" s="445"/>
      <c r="E243" s="446"/>
      <c r="F243" s="446"/>
      <c r="G243" s="446"/>
      <c r="H243" s="446"/>
      <c r="I243" s="446"/>
      <c r="J243" s="446"/>
      <c r="K243" s="446"/>
    </row>
    <row r="244" spans="1:11" ht="16.5">
      <c r="A244" s="425"/>
      <c r="B244" s="444"/>
      <c r="C244" s="445"/>
      <c r="D244" s="445"/>
      <c r="E244" s="446"/>
      <c r="F244" s="446"/>
      <c r="G244" s="446"/>
      <c r="H244" s="446"/>
      <c r="I244" s="446"/>
      <c r="J244" s="446"/>
      <c r="K244" s="446"/>
    </row>
    <row r="245" spans="1:11" ht="16.5">
      <c r="A245" s="425"/>
      <c r="B245" s="444"/>
      <c r="C245" s="445"/>
      <c r="D245" s="445"/>
      <c r="E245" s="446"/>
      <c r="F245" s="446"/>
      <c r="G245" s="446"/>
      <c r="H245" s="446"/>
      <c r="I245" s="446"/>
      <c r="J245" s="446"/>
      <c r="K245" s="446"/>
    </row>
    <row r="246" spans="1:11" ht="16.5">
      <c r="A246" s="425"/>
      <c r="B246" s="444"/>
      <c r="C246" s="445"/>
      <c r="D246" s="445"/>
      <c r="E246" s="446"/>
      <c r="F246" s="446"/>
      <c r="G246" s="446"/>
      <c r="H246" s="446"/>
      <c r="I246" s="446"/>
      <c r="J246" s="446"/>
      <c r="K246" s="446"/>
    </row>
    <row r="247" spans="1:11" ht="16.5">
      <c r="A247" s="425"/>
      <c r="B247" s="444"/>
      <c r="C247" s="445"/>
      <c r="D247" s="445"/>
      <c r="E247" s="446"/>
      <c r="F247" s="446"/>
      <c r="G247" s="446"/>
      <c r="H247" s="446"/>
      <c r="I247" s="446"/>
      <c r="J247" s="446"/>
      <c r="K247" s="446"/>
    </row>
    <row r="248" spans="1:11" ht="16.5">
      <c r="A248" s="425"/>
      <c r="B248" s="444"/>
      <c r="C248" s="445"/>
      <c r="D248" s="445"/>
      <c r="E248" s="446"/>
      <c r="F248" s="446"/>
      <c r="G248" s="446"/>
      <c r="H248" s="446"/>
      <c r="I248" s="446"/>
      <c r="J248" s="446"/>
      <c r="K248" s="446"/>
    </row>
    <row r="249" spans="1:11" ht="16.5">
      <c r="A249" s="425"/>
      <c r="B249" s="444"/>
      <c r="C249" s="445"/>
      <c r="D249" s="445"/>
      <c r="E249" s="446"/>
      <c r="F249" s="446"/>
      <c r="G249" s="446"/>
      <c r="H249" s="446"/>
      <c r="I249" s="446"/>
      <c r="J249" s="446"/>
      <c r="K249" s="446"/>
    </row>
  </sheetData>
  <sheetProtection/>
  <mergeCells count="5">
    <mergeCell ref="B13:D13"/>
    <mergeCell ref="A3:K3"/>
    <mergeCell ref="A4:K4"/>
    <mergeCell ref="J1:K1"/>
    <mergeCell ref="B2:K2"/>
  </mergeCells>
  <printOptions horizontalCentered="1"/>
  <pageMargins left="0.7086614173228347" right="0.4724409448818898" top="0.7480314960629921" bottom="0.984251968503937" header="0.5118110236220472" footer="0.5905511811023623"/>
  <pageSetup fitToHeight="0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7" customWidth="1"/>
    <col min="2" max="2" width="11.140625" style="157" customWidth="1"/>
    <col min="3" max="3" width="2.140625" style="157" customWidth="1"/>
    <col min="4" max="4" width="10.8515625" style="157" customWidth="1"/>
    <col min="5" max="9" width="13.421875" style="157" hidden="1" customWidth="1"/>
    <col min="10" max="10" width="13.421875" style="157" customWidth="1"/>
    <col min="11" max="11" width="11.00390625" style="157" customWidth="1"/>
    <col min="12" max="12" width="1.8515625" style="157" customWidth="1"/>
    <col min="13" max="13" width="9.8515625" style="157" customWidth="1"/>
    <col min="14" max="14" width="11.00390625" style="157" customWidth="1"/>
    <col min="15" max="15" width="2.00390625" style="157" customWidth="1"/>
    <col min="16" max="16" width="10.140625" style="157" customWidth="1"/>
    <col min="17" max="17" width="11.421875" style="157" customWidth="1"/>
    <col min="18" max="18" width="1.8515625" style="157" customWidth="1"/>
    <col min="19" max="19" width="9.57421875" style="157" customWidth="1"/>
    <col min="20" max="20" width="11.140625" style="157" customWidth="1"/>
    <col min="21" max="21" width="1.421875" style="157" customWidth="1"/>
    <col min="22" max="22" width="10.8515625" style="157" customWidth="1"/>
    <col min="23" max="16384" width="11.421875" style="157" customWidth="1"/>
  </cols>
  <sheetData>
    <row r="1" spans="8:25" ht="33.75" customHeight="1">
      <c r="H1" s="704"/>
      <c r="I1" s="704"/>
      <c r="V1" s="175" t="s">
        <v>287</v>
      </c>
      <c r="W1" s="194"/>
      <c r="X1" s="194"/>
      <c r="Y1" s="194"/>
    </row>
    <row r="2" spans="1:20" ht="30.75" customHeight="1">
      <c r="A2" s="706" t="s">
        <v>139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</row>
    <row r="3" spans="1:9" ht="14.25" customHeight="1">
      <c r="A3" s="143"/>
      <c r="B3" s="143"/>
      <c r="C3" s="143"/>
      <c r="D3" s="143"/>
      <c r="E3" s="143"/>
      <c r="F3" s="143"/>
      <c r="G3" s="143"/>
      <c r="H3" s="704"/>
      <c r="I3" s="704"/>
    </row>
    <row r="4" spans="1:20" ht="27" customHeight="1">
      <c r="A4" s="144"/>
      <c r="B4" s="144"/>
      <c r="C4" s="144"/>
      <c r="D4" s="144"/>
      <c r="E4" s="144"/>
      <c r="F4" s="144"/>
      <c r="G4" s="144"/>
      <c r="H4" s="705" t="s">
        <v>140</v>
      </c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</row>
    <row r="5" spans="1:22" ht="43.5" customHeight="1">
      <c r="A5" s="158"/>
      <c r="B5" s="707" t="s">
        <v>141</v>
      </c>
      <c r="C5" s="708"/>
      <c r="D5" s="709"/>
      <c r="E5" s="145" t="s">
        <v>142</v>
      </c>
      <c r="F5" s="145" t="s">
        <v>143</v>
      </c>
      <c r="G5" s="145" t="s">
        <v>144</v>
      </c>
      <c r="H5" s="145" t="s">
        <v>145</v>
      </c>
      <c r="I5" s="145" t="s">
        <v>146</v>
      </c>
      <c r="J5" s="165" t="s">
        <v>225</v>
      </c>
      <c r="K5" s="707" t="s">
        <v>147</v>
      </c>
      <c r="L5" s="708"/>
      <c r="M5" s="709"/>
      <c r="N5" s="707" t="s">
        <v>148</v>
      </c>
      <c r="O5" s="708"/>
      <c r="P5" s="709"/>
      <c r="Q5" s="707" t="s">
        <v>149</v>
      </c>
      <c r="R5" s="708"/>
      <c r="S5" s="709"/>
      <c r="T5" s="707" t="s">
        <v>150</v>
      </c>
      <c r="U5" s="708"/>
      <c r="V5" s="709"/>
    </row>
    <row r="6" spans="1:20" s="169" customFormat="1" ht="36" customHeight="1" hidden="1">
      <c r="A6" s="166" t="s">
        <v>295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  <c r="Q6" s="167"/>
      <c r="R6" s="167"/>
      <c r="S6" s="167"/>
      <c r="T6" s="178"/>
    </row>
    <row r="7" spans="1:22" s="150" customFormat="1" ht="24.75" customHeight="1">
      <c r="A7" s="146" t="s">
        <v>151</v>
      </c>
      <c r="B7" s="198" t="e">
        <f>+J7+K7+N7+Q7+T7</f>
        <v>#REF!</v>
      </c>
      <c r="C7" s="182" t="s">
        <v>298</v>
      </c>
      <c r="D7" s="200" t="e">
        <f>+B41</f>
        <v>#REF!</v>
      </c>
      <c r="E7" s="148"/>
      <c r="F7" s="149">
        <f>F8-F9</f>
        <v>-10360</v>
      </c>
      <c r="G7" s="149"/>
      <c r="H7" s="149">
        <f>H8-H9</f>
        <v>-14960</v>
      </c>
      <c r="I7" s="149">
        <f>I8-I9</f>
        <v>-14800</v>
      </c>
      <c r="J7" s="149">
        <f>+J8-J9</f>
        <v>0</v>
      </c>
      <c r="K7" s="195">
        <f>+K8-K9</f>
        <v>0</v>
      </c>
      <c r="L7" s="186" t="s">
        <v>298</v>
      </c>
      <c r="M7" s="203" t="e">
        <f>+K41</f>
        <v>#REF!</v>
      </c>
      <c r="N7" s="195" t="e">
        <f>+N8-N9</f>
        <v>#REF!</v>
      </c>
      <c r="O7" s="186" t="s">
        <v>298</v>
      </c>
      <c r="P7" s="203" t="e">
        <f>+N41</f>
        <v>#REF!</v>
      </c>
      <c r="Q7" s="195" t="e">
        <f>+Q8-Q9</f>
        <v>#REF!</v>
      </c>
      <c r="R7" s="186" t="s">
        <v>298</v>
      </c>
      <c r="S7" s="203" t="e">
        <f>+Q41</f>
        <v>#REF!</v>
      </c>
      <c r="T7" s="195" t="e">
        <f>+T8-T9</f>
        <v>#REF!</v>
      </c>
      <c r="U7" s="189" t="s">
        <v>298</v>
      </c>
      <c r="V7" s="203" t="e">
        <f>+T41</f>
        <v>#REF!</v>
      </c>
    </row>
    <row r="8" spans="1:22" s="161" customFormat="1" ht="24.75" customHeight="1">
      <c r="A8" s="159" t="s">
        <v>152</v>
      </c>
      <c r="B8" s="199" t="e">
        <f aca="true" t="shared" si="0" ref="B8:B18">+J8+K8+N8+Q8+T8</f>
        <v>#REF!</v>
      </c>
      <c r="C8" s="183" t="s">
        <v>298</v>
      </c>
      <c r="D8" s="201" t="e">
        <f aca="true" t="shared" si="1" ref="D8:D39">+B42</f>
        <v>#REF!</v>
      </c>
      <c r="E8" s="160"/>
      <c r="F8" s="154">
        <v>48561</v>
      </c>
      <c r="G8" s="154"/>
      <c r="H8" s="154">
        <v>64000</v>
      </c>
      <c r="I8" s="154">
        <v>76700</v>
      </c>
      <c r="J8" s="154">
        <f>+'BM6'!H8*1000</f>
        <v>0</v>
      </c>
      <c r="K8" s="196">
        <f>+'BM6'!I8*1000</f>
        <v>0</v>
      </c>
      <c r="L8" s="184" t="s">
        <v>298</v>
      </c>
      <c r="M8" s="204" t="e">
        <f aca="true" t="shared" si="2" ref="M8:M39">+K42</f>
        <v>#REF!</v>
      </c>
      <c r="N8" s="196" t="e">
        <f>+'BM6'!#REF!*1000</f>
        <v>#REF!</v>
      </c>
      <c r="O8" s="184" t="s">
        <v>298</v>
      </c>
      <c r="P8" s="204" t="e">
        <f aca="true" t="shared" si="3" ref="P8:P39">+N42</f>
        <v>#REF!</v>
      </c>
      <c r="Q8" s="196" t="e">
        <f>+'BM6'!#REF!*1000</f>
        <v>#REF!</v>
      </c>
      <c r="R8" s="184" t="s">
        <v>298</v>
      </c>
      <c r="S8" s="204" t="e">
        <f aca="true" t="shared" si="4" ref="S8:S39">+Q42</f>
        <v>#REF!</v>
      </c>
      <c r="T8" s="196" t="e">
        <f>+'BM6'!#REF!*1000</f>
        <v>#REF!</v>
      </c>
      <c r="U8" s="190" t="s">
        <v>298</v>
      </c>
      <c r="V8" s="204" t="e">
        <f aca="true" t="shared" si="5" ref="V8:V39">+T42</f>
        <v>#REF!</v>
      </c>
    </row>
    <row r="9" spans="1:22" s="161" customFormat="1" ht="24.75" customHeight="1">
      <c r="A9" s="159" t="s">
        <v>153</v>
      </c>
      <c r="B9" s="199" t="e">
        <f t="shared" si="0"/>
        <v>#REF!</v>
      </c>
      <c r="C9" s="183" t="s">
        <v>298</v>
      </c>
      <c r="D9" s="201" t="e">
        <f t="shared" si="1"/>
        <v>#REF!</v>
      </c>
      <c r="E9" s="160"/>
      <c r="F9" s="154">
        <v>58921</v>
      </c>
      <c r="G9" s="162"/>
      <c r="H9" s="162">
        <v>78960</v>
      </c>
      <c r="I9" s="162">
        <v>91500</v>
      </c>
      <c r="J9" s="154">
        <f>0.9*J10</f>
        <v>0</v>
      </c>
      <c r="K9" s="196">
        <f>0.9*K10</f>
        <v>0</v>
      </c>
      <c r="L9" s="184" t="s">
        <v>298</v>
      </c>
      <c r="M9" s="204" t="e">
        <f t="shared" si="2"/>
        <v>#REF!</v>
      </c>
      <c r="N9" s="196" t="e">
        <f>0.9*N10</f>
        <v>#REF!</v>
      </c>
      <c r="O9" s="184" t="s">
        <v>298</v>
      </c>
      <c r="P9" s="204" t="e">
        <f t="shared" si="3"/>
        <v>#REF!</v>
      </c>
      <c r="Q9" s="196" t="e">
        <f>0.9*Q10</f>
        <v>#REF!</v>
      </c>
      <c r="R9" s="184" t="s">
        <v>298</v>
      </c>
      <c r="S9" s="204" t="e">
        <f t="shared" si="4"/>
        <v>#REF!</v>
      </c>
      <c r="T9" s="196" t="e">
        <f>0.9*T10</f>
        <v>#REF!</v>
      </c>
      <c r="U9" s="190" t="s">
        <v>298</v>
      </c>
      <c r="V9" s="204" t="e">
        <f t="shared" si="5"/>
        <v>#REF!</v>
      </c>
    </row>
    <row r="10" spans="1:22" s="161" customFormat="1" ht="24.75" customHeight="1">
      <c r="A10" s="159" t="s">
        <v>154</v>
      </c>
      <c r="B10" s="199" t="e">
        <f t="shared" si="0"/>
        <v>#REF!</v>
      </c>
      <c r="C10" s="183" t="s">
        <v>298</v>
      </c>
      <c r="D10" s="201" t="e">
        <f t="shared" si="1"/>
        <v>#REF!</v>
      </c>
      <c r="E10" s="160"/>
      <c r="F10" s="154">
        <v>62682</v>
      </c>
      <c r="G10" s="162"/>
      <c r="H10" s="162">
        <v>84000</v>
      </c>
      <c r="I10" s="162">
        <v>97400</v>
      </c>
      <c r="J10" s="154">
        <f>+'BM6'!H12*1000</f>
        <v>0</v>
      </c>
      <c r="K10" s="196">
        <f>+'BM6'!I12*1000</f>
        <v>0</v>
      </c>
      <c r="L10" s="184" t="s">
        <v>298</v>
      </c>
      <c r="M10" s="204" t="e">
        <f t="shared" si="2"/>
        <v>#REF!</v>
      </c>
      <c r="N10" s="196" t="e">
        <f>+'BM6'!#REF!*1000</f>
        <v>#REF!</v>
      </c>
      <c r="O10" s="184" t="s">
        <v>298</v>
      </c>
      <c r="P10" s="204" t="e">
        <f t="shared" si="3"/>
        <v>#REF!</v>
      </c>
      <c r="Q10" s="196" t="e">
        <f>+'BM6'!#REF!*1000</f>
        <v>#REF!</v>
      </c>
      <c r="R10" s="184" t="s">
        <v>298</v>
      </c>
      <c r="S10" s="204" t="e">
        <f t="shared" si="4"/>
        <v>#REF!</v>
      </c>
      <c r="T10" s="196" t="e">
        <f>+'BM6'!#REF!*1000</f>
        <v>#REF!</v>
      </c>
      <c r="U10" s="190" t="s">
        <v>298</v>
      </c>
      <c r="V10" s="204" t="e">
        <f t="shared" si="5"/>
        <v>#REF!</v>
      </c>
    </row>
    <row r="11" spans="1:22" s="161" customFormat="1" ht="15" customHeight="1">
      <c r="A11" s="159"/>
      <c r="B11" s="180"/>
      <c r="C11" s="183"/>
      <c r="D11" s="176"/>
      <c r="E11" s="160"/>
      <c r="F11" s="154"/>
      <c r="G11" s="154"/>
      <c r="H11" s="154"/>
      <c r="I11" s="154"/>
      <c r="J11" s="154"/>
      <c r="K11" s="181"/>
      <c r="L11" s="184"/>
      <c r="M11" s="177"/>
      <c r="N11" s="181"/>
      <c r="O11" s="184"/>
      <c r="P11" s="177"/>
      <c r="Q11" s="181"/>
      <c r="R11" s="184"/>
      <c r="S11" s="177"/>
      <c r="T11" s="181"/>
      <c r="U11" s="190"/>
      <c r="V11" s="191"/>
    </row>
    <row r="12" spans="1:22" s="150" customFormat="1" ht="24.75" customHeight="1">
      <c r="A12" s="152" t="s">
        <v>155</v>
      </c>
      <c r="B12" s="698">
        <f t="shared" si="0"/>
        <v>-11500</v>
      </c>
      <c r="C12" s="699"/>
      <c r="D12" s="700"/>
      <c r="E12" s="153"/>
      <c r="F12" s="163">
        <f>F13-F14</f>
        <v>-894</v>
      </c>
      <c r="G12" s="163"/>
      <c r="H12" s="163">
        <v>-1300</v>
      </c>
      <c r="I12" s="163">
        <v>-1391</v>
      </c>
      <c r="J12" s="154">
        <v>-3000</v>
      </c>
      <c r="K12" s="701">
        <v>-1500</v>
      </c>
      <c r="L12" s="702"/>
      <c r="M12" s="703"/>
      <c r="N12" s="701">
        <v>-2000</v>
      </c>
      <c r="O12" s="702"/>
      <c r="P12" s="703"/>
      <c r="Q12" s="701">
        <v>-2500</v>
      </c>
      <c r="R12" s="702"/>
      <c r="S12" s="703"/>
      <c r="T12" s="701">
        <v>-2500</v>
      </c>
      <c r="U12" s="702"/>
      <c r="V12" s="703"/>
    </row>
    <row r="13" spans="1:22" s="161" customFormat="1" ht="24.75" customHeight="1" hidden="1">
      <c r="A13" s="159" t="s">
        <v>156</v>
      </c>
      <c r="B13" s="179">
        <f t="shared" si="0"/>
        <v>0</v>
      </c>
      <c r="C13" s="183" t="s">
        <v>298</v>
      </c>
      <c r="D13" s="176">
        <f t="shared" si="1"/>
        <v>0</v>
      </c>
      <c r="E13" s="160"/>
      <c r="F13" s="154">
        <v>6030</v>
      </c>
      <c r="G13" s="154"/>
      <c r="H13" s="154">
        <v>7055</v>
      </c>
      <c r="I13" s="154">
        <v>7549</v>
      </c>
      <c r="J13" s="154"/>
      <c r="K13" s="181"/>
      <c r="L13" s="184" t="s">
        <v>298</v>
      </c>
      <c r="M13" s="177">
        <f t="shared" si="2"/>
        <v>0</v>
      </c>
      <c r="N13" s="181"/>
      <c r="O13" s="184" t="s">
        <v>298</v>
      </c>
      <c r="P13" s="177">
        <f t="shared" si="3"/>
        <v>0</v>
      </c>
      <c r="Q13" s="181"/>
      <c r="R13" s="184" t="s">
        <v>298</v>
      </c>
      <c r="S13" s="177">
        <f t="shared" si="4"/>
        <v>0</v>
      </c>
      <c r="T13" s="181"/>
      <c r="U13" s="190" t="s">
        <v>298</v>
      </c>
      <c r="V13" s="191">
        <f t="shared" si="5"/>
        <v>0</v>
      </c>
    </row>
    <row r="14" spans="1:22" s="161" customFormat="1" ht="24.75" customHeight="1" hidden="1">
      <c r="A14" s="159" t="s">
        <v>157</v>
      </c>
      <c r="B14" s="179">
        <f t="shared" si="0"/>
        <v>0</v>
      </c>
      <c r="C14" s="183" t="s">
        <v>298</v>
      </c>
      <c r="D14" s="176">
        <f t="shared" si="1"/>
        <v>0</v>
      </c>
      <c r="E14" s="160"/>
      <c r="F14" s="154">
        <v>6924</v>
      </c>
      <c r="G14" s="154"/>
      <c r="H14" s="154">
        <v>8355</v>
      </c>
      <c r="I14" s="154">
        <v>8940</v>
      </c>
      <c r="J14" s="154"/>
      <c r="K14" s="181"/>
      <c r="L14" s="184" t="s">
        <v>298</v>
      </c>
      <c r="M14" s="177">
        <f t="shared" si="2"/>
        <v>0</v>
      </c>
      <c r="N14" s="181"/>
      <c r="O14" s="184" t="s">
        <v>298</v>
      </c>
      <c r="P14" s="177">
        <f t="shared" si="3"/>
        <v>0</v>
      </c>
      <c r="Q14" s="181"/>
      <c r="R14" s="184" t="s">
        <v>298</v>
      </c>
      <c r="S14" s="177">
        <f t="shared" si="4"/>
        <v>0</v>
      </c>
      <c r="T14" s="181"/>
      <c r="U14" s="190" t="s">
        <v>298</v>
      </c>
      <c r="V14" s="191">
        <f t="shared" si="5"/>
        <v>0</v>
      </c>
    </row>
    <row r="15" spans="1:22" s="150" customFormat="1" ht="24.75" customHeight="1">
      <c r="A15" s="152" t="s">
        <v>158</v>
      </c>
      <c r="B15" s="698">
        <f t="shared" si="0"/>
        <v>-34086</v>
      </c>
      <c r="C15" s="699"/>
      <c r="D15" s="700"/>
      <c r="E15" s="153"/>
      <c r="F15" s="163">
        <f>F16-F17</f>
        <v>-2168</v>
      </c>
      <c r="G15" s="163"/>
      <c r="H15" s="163">
        <f>H16-H17</f>
        <v>-2432</v>
      </c>
      <c r="I15" s="163">
        <f>I16-I17</f>
        <v>-2602</v>
      </c>
      <c r="J15" s="154">
        <v>-5124</v>
      </c>
      <c r="K15" s="701">
        <v>-6950</v>
      </c>
      <c r="L15" s="702"/>
      <c r="M15" s="703"/>
      <c r="N15" s="701">
        <v>-6452</v>
      </c>
      <c r="O15" s="702"/>
      <c r="P15" s="703"/>
      <c r="Q15" s="701">
        <v>-7109</v>
      </c>
      <c r="R15" s="702"/>
      <c r="S15" s="703"/>
      <c r="T15" s="701">
        <v>-8451</v>
      </c>
      <c r="U15" s="702"/>
      <c r="V15" s="703"/>
    </row>
    <row r="16" spans="1:22" s="161" customFormat="1" ht="24.75" customHeight="1" hidden="1">
      <c r="A16" s="159" t="s">
        <v>156</v>
      </c>
      <c r="B16" s="179">
        <f t="shared" si="0"/>
        <v>0</v>
      </c>
      <c r="C16" s="183" t="s">
        <v>298</v>
      </c>
      <c r="D16" s="176">
        <f t="shared" si="1"/>
        <v>0</v>
      </c>
      <c r="E16" s="160"/>
      <c r="F16" s="154">
        <v>1093</v>
      </c>
      <c r="G16" s="154"/>
      <c r="H16" s="154">
        <v>1268</v>
      </c>
      <c r="I16" s="154">
        <v>1357</v>
      </c>
      <c r="J16" s="154"/>
      <c r="K16" s="181"/>
      <c r="L16" s="184" t="s">
        <v>298</v>
      </c>
      <c r="M16" s="177">
        <f t="shared" si="2"/>
        <v>0</v>
      </c>
      <c r="N16" s="181"/>
      <c r="O16" s="184" t="s">
        <v>298</v>
      </c>
      <c r="P16" s="177">
        <f t="shared" si="3"/>
        <v>0</v>
      </c>
      <c r="Q16" s="181"/>
      <c r="R16" s="184" t="s">
        <v>298</v>
      </c>
      <c r="S16" s="177">
        <f t="shared" si="4"/>
        <v>0</v>
      </c>
      <c r="T16" s="181"/>
      <c r="U16" s="190" t="s">
        <v>298</v>
      </c>
      <c r="V16" s="191">
        <f t="shared" si="5"/>
        <v>0</v>
      </c>
    </row>
    <row r="17" spans="1:22" s="161" customFormat="1" ht="24.75" customHeight="1" hidden="1">
      <c r="A17" s="159" t="s">
        <v>157</v>
      </c>
      <c r="B17" s="179">
        <f t="shared" si="0"/>
        <v>0</v>
      </c>
      <c r="C17" s="183" t="s">
        <v>298</v>
      </c>
      <c r="D17" s="176">
        <f t="shared" si="1"/>
        <v>0</v>
      </c>
      <c r="E17" s="160"/>
      <c r="F17" s="154">
        <v>3261</v>
      </c>
      <c r="G17" s="154"/>
      <c r="H17" s="154">
        <v>3700</v>
      </c>
      <c r="I17" s="154">
        <v>3959</v>
      </c>
      <c r="J17" s="154"/>
      <c r="K17" s="181"/>
      <c r="L17" s="184" t="s">
        <v>298</v>
      </c>
      <c r="M17" s="177">
        <f t="shared" si="2"/>
        <v>0</v>
      </c>
      <c r="N17" s="181"/>
      <c r="O17" s="184" t="s">
        <v>298</v>
      </c>
      <c r="P17" s="177">
        <f t="shared" si="3"/>
        <v>0</v>
      </c>
      <c r="Q17" s="181"/>
      <c r="R17" s="184" t="s">
        <v>298</v>
      </c>
      <c r="S17" s="177">
        <f t="shared" si="4"/>
        <v>0</v>
      </c>
      <c r="T17" s="181"/>
      <c r="U17" s="190" t="s">
        <v>298</v>
      </c>
      <c r="V17" s="191">
        <f t="shared" si="5"/>
        <v>0</v>
      </c>
    </row>
    <row r="18" spans="1:22" s="150" customFormat="1" ht="24.75" customHeight="1">
      <c r="A18" s="152" t="s">
        <v>159</v>
      </c>
      <c r="B18" s="698">
        <f t="shared" si="0"/>
        <v>32038</v>
      </c>
      <c r="C18" s="699"/>
      <c r="D18" s="700"/>
      <c r="E18" s="153"/>
      <c r="F18" s="163">
        <v>6430</v>
      </c>
      <c r="G18" s="163"/>
      <c r="H18" s="163">
        <v>7257</v>
      </c>
      <c r="I18" s="163">
        <v>8100</v>
      </c>
      <c r="J18" s="154">
        <v>6500</v>
      </c>
      <c r="K18" s="701">
        <v>5700</v>
      </c>
      <c r="L18" s="702"/>
      <c r="M18" s="703"/>
      <c r="N18" s="701">
        <v>6270</v>
      </c>
      <c r="O18" s="702"/>
      <c r="P18" s="703"/>
      <c r="Q18" s="701">
        <v>6717</v>
      </c>
      <c r="R18" s="702"/>
      <c r="S18" s="703"/>
      <c r="T18" s="701">
        <v>6851</v>
      </c>
      <c r="U18" s="702"/>
      <c r="V18" s="703"/>
    </row>
    <row r="19" spans="1:22" s="161" customFormat="1" ht="24.75" customHeight="1" hidden="1">
      <c r="A19" s="159" t="s">
        <v>160</v>
      </c>
      <c r="B19" s="179">
        <f>+SUM(J19:T19)</f>
        <v>0</v>
      </c>
      <c r="C19" s="183" t="s">
        <v>298</v>
      </c>
      <c r="D19" s="176">
        <f t="shared" si="1"/>
        <v>0</v>
      </c>
      <c r="E19" s="160"/>
      <c r="F19" s="154">
        <v>250</v>
      </c>
      <c r="G19" s="154"/>
      <c r="H19" s="154">
        <v>257</v>
      </c>
      <c r="I19" s="154">
        <v>260</v>
      </c>
      <c r="J19" s="154"/>
      <c r="K19" s="181"/>
      <c r="L19" s="184" t="s">
        <v>298</v>
      </c>
      <c r="M19" s="177">
        <f t="shared" si="2"/>
        <v>0</v>
      </c>
      <c r="N19" s="181"/>
      <c r="O19" s="184" t="s">
        <v>298</v>
      </c>
      <c r="P19" s="177">
        <f t="shared" si="3"/>
        <v>0</v>
      </c>
      <c r="Q19" s="181"/>
      <c r="R19" s="184" t="s">
        <v>298</v>
      </c>
      <c r="S19" s="177">
        <f t="shared" si="4"/>
        <v>0</v>
      </c>
      <c r="T19" s="181"/>
      <c r="U19" s="190" t="s">
        <v>298</v>
      </c>
      <c r="V19" s="191">
        <f t="shared" si="5"/>
        <v>0</v>
      </c>
    </row>
    <row r="20" spans="1:22" s="161" customFormat="1" ht="24.75" customHeight="1" hidden="1">
      <c r="A20" s="159" t="s">
        <v>161</v>
      </c>
      <c r="B20" s="179">
        <f>+SUM(J20:T20)</f>
        <v>0</v>
      </c>
      <c r="C20" s="183" t="s">
        <v>298</v>
      </c>
      <c r="D20" s="176">
        <f t="shared" si="1"/>
        <v>0</v>
      </c>
      <c r="E20" s="160"/>
      <c r="F20" s="154">
        <v>6180</v>
      </c>
      <c r="G20" s="154"/>
      <c r="H20" s="154">
        <v>7000</v>
      </c>
      <c r="I20" s="154">
        <v>7840</v>
      </c>
      <c r="J20" s="154"/>
      <c r="K20" s="181"/>
      <c r="L20" s="184" t="s">
        <v>298</v>
      </c>
      <c r="M20" s="177">
        <f t="shared" si="2"/>
        <v>0</v>
      </c>
      <c r="N20" s="181"/>
      <c r="O20" s="184" t="s">
        <v>298</v>
      </c>
      <c r="P20" s="177">
        <f t="shared" si="3"/>
        <v>0</v>
      </c>
      <c r="Q20" s="181"/>
      <c r="R20" s="184" t="s">
        <v>298</v>
      </c>
      <c r="S20" s="177">
        <f t="shared" si="4"/>
        <v>0</v>
      </c>
      <c r="T20" s="181"/>
      <c r="U20" s="190" t="s">
        <v>298</v>
      </c>
      <c r="V20" s="191">
        <f t="shared" si="5"/>
        <v>0</v>
      </c>
    </row>
    <row r="21" spans="1:22" s="161" customFormat="1" ht="21.75" customHeight="1">
      <c r="A21" s="159"/>
      <c r="B21" s="179"/>
      <c r="C21" s="183"/>
      <c r="D21" s="176"/>
      <c r="E21" s="160"/>
      <c r="F21" s="154"/>
      <c r="G21" s="154"/>
      <c r="H21" s="154"/>
      <c r="I21" s="154"/>
      <c r="J21" s="154"/>
      <c r="K21" s="181"/>
      <c r="L21" s="184"/>
      <c r="M21" s="177"/>
      <c r="N21" s="181"/>
      <c r="O21" s="184"/>
      <c r="P21" s="177"/>
      <c r="Q21" s="181"/>
      <c r="R21" s="184"/>
      <c r="S21" s="177"/>
      <c r="T21" s="181"/>
      <c r="U21" s="190"/>
      <c r="V21" s="191"/>
    </row>
    <row r="22" spans="1:22" s="150" customFormat="1" ht="24.75" customHeight="1">
      <c r="A22" s="155" t="s">
        <v>162</v>
      </c>
      <c r="B22" s="199" t="e">
        <f aca="true" t="shared" si="6" ref="B22:B39">+J22+K22+N22+Q22+T22</f>
        <v>#REF!</v>
      </c>
      <c r="C22" s="183" t="s">
        <v>298</v>
      </c>
      <c r="D22" s="201" t="e">
        <f t="shared" si="1"/>
        <v>#REF!</v>
      </c>
      <c r="E22" s="156"/>
      <c r="F22" s="163">
        <v>-6992</v>
      </c>
      <c r="G22" s="163"/>
      <c r="H22" s="163">
        <v>-11435</v>
      </c>
      <c r="I22" s="163">
        <v>-10690</v>
      </c>
      <c r="J22" s="154">
        <f>+J7+J12+J15+J18</f>
        <v>-1624</v>
      </c>
      <c r="K22" s="196">
        <f>+K7+K12+K15+K18</f>
        <v>-2750</v>
      </c>
      <c r="L22" s="184" t="s">
        <v>298</v>
      </c>
      <c r="M22" s="204" t="e">
        <f t="shared" si="2"/>
        <v>#REF!</v>
      </c>
      <c r="N22" s="196" t="e">
        <f>+N7+N12+N15+N18</f>
        <v>#REF!</v>
      </c>
      <c r="O22" s="184" t="s">
        <v>298</v>
      </c>
      <c r="P22" s="204" t="e">
        <f t="shared" si="3"/>
        <v>#REF!</v>
      </c>
      <c r="Q22" s="196" t="e">
        <f>+Q7+Q12+Q15+Q18</f>
        <v>#REF!</v>
      </c>
      <c r="R22" s="184" t="s">
        <v>298</v>
      </c>
      <c r="S22" s="204" t="e">
        <f t="shared" si="4"/>
        <v>#REF!</v>
      </c>
      <c r="T22" s="196" t="e">
        <f>+T7+T12+T15+T18</f>
        <v>#REF!</v>
      </c>
      <c r="U22" s="190" t="s">
        <v>298</v>
      </c>
      <c r="V22" s="204" t="e">
        <f t="shared" si="5"/>
        <v>#REF!</v>
      </c>
    </row>
    <row r="23" spans="1:22" s="161" customFormat="1" ht="19.5" customHeight="1">
      <c r="A23" s="159"/>
      <c r="B23" s="179"/>
      <c r="C23" s="183"/>
      <c r="D23" s="201"/>
      <c r="E23" s="160"/>
      <c r="F23" s="154"/>
      <c r="G23" s="154"/>
      <c r="H23" s="154"/>
      <c r="I23" s="154"/>
      <c r="J23" s="154"/>
      <c r="K23" s="196"/>
      <c r="L23" s="184"/>
      <c r="M23" s="204"/>
      <c r="N23" s="196"/>
      <c r="O23" s="184"/>
      <c r="P23" s="204"/>
      <c r="Q23" s="196"/>
      <c r="R23" s="184"/>
      <c r="S23" s="204"/>
      <c r="T23" s="196"/>
      <c r="U23" s="190"/>
      <c r="V23" s="191"/>
    </row>
    <row r="24" spans="1:22" s="161" customFormat="1" ht="24.75" customHeight="1">
      <c r="A24" s="155" t="s">
        <v>163</v>
      </c>
      <c r="B24" s="199" t="e">
        <f t="shared" si="6"/>
        <v>#REF!</v>
      </c>
      <c r="C24" s="183" t="s">
        <v>298</v>
      </c>
      <c r="D24" s="201" t="e">
        <f t="shared" si="1"/>
        <v>#REF!</v>
      </c>
      <c r="E24" s="160"/>
      <c r="F24" s="154"/>
      <c r="G24" s="154"/>
      <c r="H24" s="154"/>
      <c r="I24" s="154"/>
      <c r="J24" s="154" t="e">
        <f>+J26+J27+J30+J35-3600</f>
        <v>#REF!</v>
      </c>
      <c r="K24" s="196" t="e">
        <f>+K26+K27+K30+K35-3600</f>
        <v>#REF!</v>
      </c>
      <c r="L24" s="184" t="s">
        <v>298</v>
      </c>
      <c r="M24" s="204" t="e">
        <f t="shared" si="2"/>
        <v>#REF!</v>
      </c>
      <c r="N24" s="196" t="e">
        <f>+N26+N27+N30+N35-3600</f>
        <v>#REF!</v>
      </c>
      <c r="O24" s="184" t="s">
        <v>298</v>
      </c>
      <c r="P24" s="204" t="e">
        <f t="shared" si="3"/>
        <v>#REF!</v>
      </c>
      <c r="Q24" s="196" t="e">
        <f>+Q26+Q27+Q30+Q35-3600</f>
        <v>#REF!</v>
      </c>
      <c r="R24" s="184" t="s">
        <v>298</v>
      </c>
      <c r="S24" s="204" t="e">
        <f t="shared" si="4"/>
        <v>#REF!</v>
      </c>
      <c r="T24" s="196" t="e">
        <f>+T26+T27+T30+T35-3600</f>
        <v>#REF!</v>
      </c>
      <c r="U24" s="190" t="s">
        <v>298</v>
      </c>
      <c r="V24" s="204" t="e">
        <f t="shared" si="5"/>
        <v>#REF!</v>
      </c>
    </row>
    <row r="25" spans="1:22" s="161" customFormat="1" ht="21.75" customHeight="1">
      <c r="A25" s="159"/>
      <c r="B25" s="179"/>
      <c r="C25" s="183"/>
      <c r="D25" s="176"/>
      <c r="E25" s="160"/>
      <c r="F25" s="154"/>
      <c r="G25" s="154"/>
      <c r="H25" s="154"/>
      <c r="I25" s="154"/>
      <c r="J25" s="154"/>
      <c r="K25" s="196"/>
      <c r="L25" s="184"/>
      <c r="M25" s="204"/>
      <c r="N25" s="196"/>
      <c r="O25" s="184"/>
      <c r="P25" s="204"/>
      <c r="Q25" s="196"/>
      <c r="R25" s="184"/>
      <c r="S25" s="204"/>
      <c r="T25" s="196"/>
      <c r="U25" s="190"/>
      <c r="V25" s="191"/>
    </row>
    <row r="26" spans="1:22" s="150" customFormat="1" ht="24.75" customHeight="1">
      <c r="A26" s="152" t="s">
        <v>164</v>
      </c>
      <c r="B26" s="199" t="e">
        <f t="shared" si="6"/>
        <v>#REF!</v>
      </c>
      <c r="C26" s="183" t="s">
        <v>298</v>
      </c>
      <c r="D26" s="201" t="e">
        <f t="shared" si="1"/>
        <v>#REF!</v>
      </c>
      <c r="E26" s="153"/>
      <c r="F26" s="163"/>
      <c r="G26" s="163"/>
      <c r="H26" s="163"/>
      <c r="I26" s="163"/>
      <c r="J26" s="154" t="e">
        <f>+'BM12'!#REF!*1000-900</f>
        <v>#REF!</v>
      </c>
      <c r="K26" s="196" t="e">
        <f>+'BM12'!#REF!*1000-1000</f>
        <v>#REF!</v>
      </c>
      <c r="L26" s="184" t="s">
        <v>298</v>
      </c>
      <c r="M26" s="204" t="e">
        <f t="shared" si="2"/>
        <v>#REF!</v>
      </c>
      <c r="N26" s="196" t="e">
        <f>+'BM12'!#REF!*1000-1000</f>
        <v>#REF!</v>
      </c>
      <c r="O26" s="184" t="s">
        <v>298</v>
      </c>
      <c r="P26" s="204" t="e">
        <f t="shared" si="3"/>
        <v>#REF!</v>
      </c>
      <c r="Q26" s="196" t="e">
        <f>+'BM12'!#REF!*1000-1100</f>
        <v>#REF!</v>
      </c>
      <c r="R26" s="184" t="s">
        <v>298</v>
      </c>
      <c r="S26" s="204" t="e">
        <f t="shared" si="4"/>
        <v>#REF!</v>
      </c>
      <c r="T26" s="196" t="e">
        <f>+'BM12'!#REF!*1000-1200</f>
        <v>#REF!</v>
      </c>
      <c r="U26" s="190" t="s">
        <v>298</v>
      </c>
      <c r="V26" s="204" t="e">
        <f t="shared" si="5"/>
        <v>#REF!</v>
      </c>
    </row>
    <row r="27" spans="1:22" s="150" customFormat="1" ht="24.75" customHeight="1">
      <c r="A27" s="152" t="s">
        <v>165</v>
      </c>
      <c r="B27" s="698">
        <f t="shared" si="6"/>
        <v>13505</v>
      </c>
      <c r="C27" s="699"/>
      <c r="D27" s="700"/>
      <c r="E27" s="153"/>
      <c r="F27" s="163">
        <v>2045</v>
      </c>
      <c r="G27" s="163"/>
      <c r="H27" s="163">
        <v>964</v>
      </c>
      <c r="I27" s="163">
        <v>562</v>
      </c>
      <c r="J27" s="154">
        <v>2000</v>
      </c>
      <c r="K27" s="701">
        <v>2730</v>
      </c>
      <c r="L27" s="702"/>
      <c r="M27" s="703"/>
      <c r="N27" s="701">
        <v>2839</v>
      </c>
      <c r="O27" s="702"/>
      <c r="P27" s="703"/>
      <c r="Q27" s="701">
        <v>2924</v>
      </c>
      <c r="R27" s="702"/>
      <c r="S27" s="703"/>
      <c r="T27" s="701">
        <v>3012</v>
      </c>
      <c r="U27" s="702"/>
      <c r="V27" s="703"/>
    </row>
    <row r="28" spans="1:22" s="161" customFormat="1" ht="24.75" customHeight="1" hidden="1">
      <c r="A28" s="159" t="s">
        <v>166</v>
      </c>
      <c r="B28" s="179">
        <f t="shared" si="6"/>
        <v>0</v>
      </c>
      <c r="C28" s="183" t="s">
        <v>298</v>
      </c>
      <c r="D28" s="176">
        <f t="shared" si="1"/>
        <v>0</v>
      </c>
      <c r="E28" s="160"/>
      <c r="F28" s="154">
        <v>3397</v>
      </c>
      <c r="G28" s="154"/>
      <c r="H28" s="154">
        <v>2562</v>
      </c>
      <c r="I28" s="154">
        <v>2639</v>
      </c>
      <c r="J28" s="154"/>
      <c r="K28" s="181"/>
      <c r="L28" s="184" t="s">
        <v>298</v>
      </c>
      <c r="M28" s="177">
        <f t="shared" si="2"/>
        <v>0</v>
      </c>
      <c r="N28" s="181"/>
      <c r="O28" s="184" t="s">
        <v>298</v>
      </c>
      <c r="P28" s="177">
        <f t="shared" si="3"/>
        <v>0</v>
      </c>
      <c r="Q28" s="181"/>
      <c r="R28" s="184" t="s">
        <v>298</v>
      </c>
      <c r="S28" s="177">
        <f t="shared" si="4"/>
        <v>0</v>
      </c>
      <c r="T28" s="181"/>
      <c r="U28" s="190" t="s">
        <v>298</v>
      </c>
      <c r="V28" s="191">
        <f t="shared" si="5"/>
        <v>0</v>
      </c>
    </row>
    <row r="29" spans="1:22" s="161" customFormat="1" ht="24.75" customHeight="1" hidden="1">
      <c r="A29" s="159" t="s">
        <v>167</v>
      </c>
      <c r="B29" s="179">
        <f t="shared" si="6"/>
        <v>0</v>
      </c>
      <c r="C29" s="183" t="s">
        <v>298</v>
      </c>
      <c r="D29" s="176">
        <f t="shared" si="1"/>
        <v>0</v>
      </c>
      <c r="E29" s="160"/>
      <c r="F29" s="154">
        <v>1352</v>
      </c>
      <c r="G29" s="154"/>
      <c r="H29" s="154">
        <v>1598</v>
      </c>
      <c r="I29" s="154">
        <v>2077</v>
      </c>
      <c r="J29" s="154"/>
      <c r="K29" s="181"/>
      <c r="L29" s="184" t="s">
        <v>298</v>
      </c>
      <c r="M29" s="177">
        <f t="shared" si="2"/>
        <v>0</v>
      </c>
      <c r="N29" s="181"/>
      <c r="O29" s="184" t="s">
        <v>298</v>
      </c>
      <c r="P29" s="177">
        <f t="shared" si="3"/>
        <v>0</v>
      </c>
      <c r="Q29" s="181"/>
      <c r="R29" s="184" t="s">
        <v>298</v>
      </c>
      <c r="S29" s="177">
        <f t="shared" si="4"/>
        <v>0</v>
      </c>
      <c r="T29" s="181"/>
      <c r="U29" s="190" t="s">
        <v>298</v>
      </c>
      <c r="V29" s="191">
        <f t="shared" si="5"/>
        <v>0</v>
      </c>
    </row>
    <row r="30" spans="1:22" s="150" customFormat="1" ht="24.75" customHeight="1">
      <c r="A30" s="152" t="s">
        <v>168</v>
      </c>
      <c r="B30" s="698">
        <f t="shared" si="6"/>
        <v>7900</v>
      </c>
      <c r="C30" s="699"/>
      <c r="D30" s="700"/>
      <c r="E30" s="153"/>
      <c r="F30" s="163">
        <v>79</v>
      </c>
      <c r="G30" s="163"/>
      <c r="H30" s="163">
        <v>168</v>
      </c>
      <c r="I30" s="163">
        <v>-575</v>
      </c>
      <c r="J30" s="154">
        <v>800</v>
      </c>
      <c r="K30" s="701">
        <v>1700</v>
      </c>
      <c r="L30" s="702"/>
      <c r="M30" s="703"/>
      <c r="N30" s="701">
        <v>1900</v>
      </c>
      <c r="O30" s="702"/>
      <c r="P30" s="703"/>
      <c r="Q30" s="701">
        <v>1700</v>
      </c>
      <c r="R30" s="702"/>
      <c r="S30" s="703"/>
      <c r="T30" s="701">
        <v>1800</v>
      </c>
      <c r="U30" s="702"/>
      <c r="V30" s="703"/>
    </row>
    <row r="31" spans="1:22" s="161" customFormat="1" ht="24.75" customHeight="1" hidden="1">
      <c r="A31" s="159" t="s">
        <v>166</v>
      </c>
      <c r="B31" s="179">
        <f t="shared" si="6"/>
        <v>0</v>
      </c>
      <c r="C31" s="183" t="s">
        <v>298</v>
      </c>
      <c r="D31" s="176">
        <f t="shared" si="1"/>
        <v>0</v>
      </c>
      <c r="E31" s="160"/>
      <c r="F31" s="154">
        <v>1404</v>
      </c>
      <c r="G31" s="154"/>
      <c r="H31" s="154">
        <v>3360</v>
      </c>
      <c r="I31" s="154">
        <v>3000</v>
      </c>
      <c r="J31" s="154"/>
      <c r="K31" s="181"/>
      <c r="L31" s="184" t="s">
        <v>298</v>
      </c>
      <c r="M31" s="177">
        <f t="shared" si="2"/>
        <v>0</v>
      </c>
      <c r="N31" s="181"/>
      <c r="O31" s="184" t="s">
        <v>298</v>
      </c>
      <c r="P31" s="177">
        <f t="shared" si="3"/>
        <v>0</v>
      </c>
      <c r="Q31" s="181"/>
      <c r="R31" s="184" t="s">
        <v>298</v>
      </c>
      <c r="S31" s="177">
        <f t="shared" si="4"/>
        <v>0</v>
      </c>
      <c r="T31" s="181"/>
      <c r="U31" s="190" t="s">
        <v>298</v>
      </c>
      <c r="V31" s="191">
        <f t="shared" si="5"/>
        <v>0</v>
      </c>
    </row>
    <row r="32" spans="1:22" s="161" customFormat="1" ht="24.75" customHeight="1" hidden="1">
      <c r="A32" s="159" t="s">
        <v>167</v>
      </c>
      <c r="B32" s="179">
        <f t="shared" si="6"/>
        <v>0</v>
      </c>
      <c r="C32" s="183" t="s">
        <v>298</v>
      </c>
      <c r="D32" s="176">
        <f t="shared" si="1"/>
        <v>0</v>
      </c>
      <c r="E32" s="160"/>
      <c r="F32" s="154">
        <v>1325</v>
      </c>
      <c r="G32" s="154"/>
      <c r="H32" s="154">
        <v>3192</v>
      </c>
      <c r="I32" s="154">
        <v>3575</v>
      </c>
      <c r="J32" s="154"/>
      <c r="K32" s="181"/>
      <c r="L32" s="184" t="s">
        <v>298</v>
      </c>
      <c r="M32" s="177">
        <f t="shared" si="2"/>
        <v>0</v>
      </c>
      <c r="N32" s="181"/>
      <c r="O32" s="184" t="s">
        <v>298</v>
      </c>
      <c r="P32" s="177">
        <f t="shared" si="3"/>
        <v>0</v>
      </c>
      <c r="Q32" s="181"/>
      <c r="R32" s="184" t="s">
        <v>298</v>
      </c>
      <c r="S32" s="177">
        <f t="shared" si="4"/>
        <v>0</v>
      </c>
      <c r="T32" s="181"/>
      <c r="U32" s="190" t="s">
        <v>298</v>
      </c>
      <c r="V32" s="191">
        <f t="shared" si="5"/>
        <v>0</v>
      </c>
    </row>
    <row r="33" spans="1:22" s="150" customFormat="1" ht="24.75" customHeight="1" hidden="1">
      <c r="A33" s="152" t="s">
        <v>169</v>
      </c>
      <c r="B33" s="179">
        <f t="shared" si="6"/>
        <v>0</v>
      </c>
      <c r="C33" s="183" t="s">
        <v>298</v>
      </c>
      <c r="D33" s="176">
        <f t="shared" si="1"/>
        <v>0</v>
      </c>
      <c r="E33" s="153"/>
      <c r="F33" s="163">
        <v>6243</v>
      </c>
      <c r="G33" s="163"/>
      <c r="H33" s="163">
        <v>1300</v>
      </c>
      <c r="I33" s="163">
        <v>2000</v>
      </c>
      <c r="J33" s="154"/>
      <c r="K33" s="181"/>
      <c r="L33" s="184" t="s">
        <v>298</v>
      </c>
      <c r="M33" s="177">
        <f t="shared" si="2"/>
        <v>0</v>
      </c>
      <c r="N33" s="181"/>
      <c r="O33" s="184" t="s">
        <v>298</v>
      </c>
      <c r="P33" s="177">
        <f t="shared" si="3"/>
        <v>0</v>
      </c>
      <c r="Q33" s="181"/>
      <c r="R33" s="184" t="s">
        <v>298</v>
      </c>
      <c r="S33" s="177">
        <f t="shared" si="4"/>
        <v>0</v>
      </c>
      <c r="T33" s="181"/>
      <c r="U33" s="190" t="s">
        <v>298</v>
      </c>
      <c r="V33" s="191">
        <f t="shared" si="5"/>
        <v>0</v>
      </c>
    </row>
    <row r="34" spans="1:22" s="150" customFormat="1" ht="24.75" customHeight="1" hidden="1">
      <c r="A34" s="152" t="s">
        <v>170</v>
      </c>
      <c r="B34" s="179">
        <f t="shared" si="6"/>
        <v>0</v>
      </c>
      <c r="C34" s="183" t="s">
        <v>298</v>
      </c>
      <c r="D34" s="176">
        <f t="shared" si="1"/>
        <v>0</v>
      </c>
      <c r="E34" s="153"/>
      <c r="F34" s="163">
        <v>2623</v>
      </c>
      <c r="G34" s="163"/>
      <c r="H34" s="163">
        <v>4800</v>
      </c>
      <c r="I34" s="163">
        <v>2500</v>
      </c>
      <c r="J34" s="154"/>
      <c r="K34" s="181"/>
      <c r="L34" s="184" t="s">
        <v>298</v>
      </c>
      <c r="M34" s="177">
        <f t="shared" si="2"/>
        <v>0</v>
      </c>
      <c r="N34" s="181"/>
      <c r="O34" s="184" t="s">
        <v>298</v>
      </c>
      <c r="P34" s="177">
        <f t="shared" si="3"/>
        <v>0</v>
      </c>
      <c r="Q34" s="181"/>
      <c r="R34" s="184" t="s">
        <v>298</v>
      </c>
      <c r="S34" s="177">
        <f t="shared" si="4"/>
        <v>0</v>
      </c>
      <c r="T34" s="181"/>
      <c r="U34" s="190" t="s">
        <v>298</v>
      </c>
      <c r="V34" s="191">
        <f t="shared" si="5"/>
        <v>0</v>
      </c>
    </row>
    <row r="35" spans="1:22" s="150" customFormat="1" ht="24.75" customHeight="1">
      <c r="A35" s="152" t="s">
        <v>207</v>
      </c>
      <c r="B35" s="698">
        <f t="shared" si="6"/>
        <v>10400</v>
      </c>
      <c r="C35" s="699"/>
      <c r="D35" s="700"/>
      <c r="E35" s="153"/>
      <c r="F35" s="163"/>
      <c r="G35" s="163"/>
      <c r="H35" s="163"/>
      <c r="I35" s="163"/>
      <c r="J35" s="154">
        <v>1200</v>
      </c>
      <c r="K35" s="701">
        <v>2000</v>
      </c>
      <c r="L35" s="702"/>
      <c r="M35" s="703"/>
      <c r="N35" s="701">
        <v>2200</v>
      </c>
      <c r="O35" s="702"/>
      <c r="P35" s="703"/>
      <c r="Q35" s="701">
        <v>2500</v>
      </c>
      <c r="R35" s="702"/>
      <c r="S35" s="703"/>
      <c r="T35" s="701">
        <v>2500</v>
      </c>
      <c r="U35" s="702"/>
      <c r="V35" s="703"/>
    </row>
    <row r="36" spans="1:22" s="161" customFormat="1" ht="15.75" customHeight="1">
      <c r="A36" s="159"/>
      <c r="B36" s="179"/>
      <c r="C36" s="183"/>
      <c r="D36" s="176"/>
      <c r="E36" s="160"/>
      <c r="F36" s="154"/>
      <c r="G36" s="154"/>
      <c r="H36" s="154"/>
      <c r="I36" s="154"/>
      <c r="J36" s="154"/>
      <c r="K36" s="181"/>
      <c r="L36" s="184"/>
      <c r="M36" s="177"/>
      <c r="N36" s="181"/>
      <c r="O36" s="184"/>
      <c r="P36" s="177"/>
      <c r="Q36" s="181"/>
      <c r="R36" s="184"/>
      <c r="S36" s="177"/>
      <c r="T36" s="181"/>
      <c r="U36" s="190"/>
      <c r="V36" s="191"/>
    </row>
    <row r="37" spans="1:22" s="150" customFormat="1" ht="24.75" customHeight="1">
      <c r="A37" s="152" t="s">
        <v>171</v>
      </c>
      <c r="B37" s="698">
        <f t="shared" si="6"/>
        <v>-12500</v>
      </c>
      <c r="C37" s="699"/>
      <c r="D37" s="700"/>
      <c r="E37" s="153"/>
      <c r="F37" s="163">
        <v>-380</v>
      </c>
      <c r="G37" s="163"/>
      <c r="H37" s="163">
        <v>-300</v>
      </c>
      <c r="I37" s="163">
        <v>-300</v>
      </c>
      <c r="J37" s="154">
        <v>-2500</v>
      </c>
      <c r="K37" s="701">
        <v>-2500</v>
      </c>
      <c r="L37" s="702"/>
      <c r="M37" s="703"/>
      <c r="N37" s="701">
        <v>-2500</v>
      </c>
      <c r="O37" s="702"/>
      <c r="P37" s="703"/>
      <c r="Q37" s="701">
        <v>-2500</v>
      </c>
      <c r="R37" s="702"/>
      <c r="S37" s="703"/>
      <c r="T37" s="701">
        <v>-2500</v>
      </c>
      <c r="U37" s="702"/>
      <c r="V37" s="703"/>
    </row>
    <row r="38" spans="1:22" s="161" customFormat="1" ht="15" customHeight="1">
      <c r="A38" s="159"/>
      <c r="B38" s="179"/>
      <c r="C38" s="183"/>
      <c r="D38" s="176"/>
      <c r="E38" s="160"/>
      <c r="F38" s="154"/>
      <c r="G38" s="154"/>
      <c r="H38" s="154"/>
      <c r="I38" s="154"/>
      <c r="J38" s="154"/>
      <c r="K38" s="181"/>
      <c r="L38" s="184"/>
      <c r="M38" s="177"/>
      <c r="N38" s="181"/>
      <c r="O38" s="184"/>
      <c r="P38" s="177"/>
      <c r="Q38" s="181"/>
      <c r="R38" s="184"/>
      <c r="S38" s="177"/>
      <c r="T38" s="181"/>
      <c r="U38" s="190"/>
      <c r="V38" s="191"/>
    </row>
    <row r="39" spans="1:22" s="150" customFormat="1" ht="24.75" customHeight="1">
      <c r="A39" s="170" t="s">
        <v>172</v>
      </c>
      <c r="B39" s="207" t="e">
        <f t="shared" si="6"/>
        <v>#REF!</v>
      </c>
      <c r="C39" s="192" t="s">
        <v>298</v>
      </c>
      <c r="D39" s="206" t="e">
        <f t="shared" si="1"/>
        <v>#REF!</v>
      </c>
      <c r="E39" s="172"/>
      <c r="F39" s="173"/>
      <c r="G39" s="173"/>
      <c r="H39" s="173"/>
      <c r="I39" s="173"/>
      <c r="J39" s="171" t="e">
        <f>+J22+J24+J37</f>
        <v>#REF!</v>
      </c>
      <c r="K39" s="208" t="e">
        <f>+K22+K24+K37</f>
        <v>#REF!</v>
      </c>
      <c r="L39" s="185" t="s">
        <v>298</v>
      </c>
      <c r="M39" s="205" t="e">
        <f t="shared" si="2"/>
        <v>#REF!</v>
      </c>
      <c r="N39" s="208" t="e">
        <f>+N22+N24+N37</f>
        <v>#REF!</v>
      </c>
      <c r="O39" s="185" t="s">
        <v>298</v>
      </c>
      <c r="P39" s="205" t="e">
        <f t="shared" si="3"/>
        <v>#REF!</v>
      </c>
      <c r="Q39" s="208" t="e">
        <f>+Q22+Q24+Q37</f>
        <v>#REF!</v>
      </c>
      <c r="R39" s="185" t="s">
        <v>298</v>
      </c>
      <c r="S39" s="205" t="e">
        <f t="shared" si="4"/>
        <v>#REF!</v>
      </c>
      <c r="T39" s="208" t="e">
        <f>+T22+T24+T37</f>
        <v>#REF!</v>
      </c>
      <c r="U39" s="193" t="s">
        <v>298</v>
      </c>
      <c r="V39" s="205" t="e">
        <f t="shared" si="5"/>
        <v>#REF!</v>
      </c>
    </row>
    <row r="40" spans="1:20" s="174" customFormat="1" ht="36" customHeight="1" hidden="1">
      <c r="A40" s="178" t="s">
        <v>296</v>
      </c>
      <c r="B40" s="178"/>
      <c r="C40" s="178"/>
      <c r="D40" s="178"/>
      <c r="E40" s="178"/>
      <c r="F40" s="178"/>
      <c r="G40" s="178"/>
      <c r="H40" s="178"/>
      <c r="I40" s="178"/>
      <c r="J40" s="187"/>
      <c r="K40" s="178"/>
      <c r="L40" s="188" t="s">
        <v>298</v>
      </c>
      <c r="M40" s="178"/>
      <c r="N40" s="178"/>
      <c r="O40" s="178"/>
      <c r="P40" s="178"/>
      <c r="Q40" s="178"/>
      <c r="R40" s="178"/>
      <c r="S40" s="178"/>
      <c r="T40" s="178"/>
    </row>
    <row r="41" spans="1:20" s="150" customFormat="1" ht="24.75" customHeight="1" hidden="1">
      <c r="A41" s="146" t="s">
        <v>151</v>
      </c>
      <c r="B41" s="147" t="e">
        <f>SUM(J41:T41)</f>
        <v>#REF!</v>
      </c>
      <c r="C41" s="147"/>
      <c r="D41" s="147"/>
      <c r="E41" s="148"/>
      <c r="F41" s="149">
        <f>F42-F43</f>
        <v>-10360</v>
      </c>
      <c r="G41" s="149"/>
      <c r="H41" s="149">
        <f>H42-H43</f>
        <v>-14960</v>
      </c>
      <c r="I41" s="149">
        <f>I42-I43</f>
        <v>-14800</v>
      </c>
      <c r="J41" s="149" t="e">
        <f>+J42-J43</f>
        <v>#REF!</v>
      </c>
      <c r="K41" s="149" t="e">
        <f>+K42-K43</f>
        <v>#REF!</v>
      </c>
      <c r="L41" s="186" t="s">
        <v>298</v>
      </c>
      <c r="M41" s="149"/>
      <c r="N41" s="149" t="e">
        <f>+N42-N43</f>
        <v>#REF!</v>
      </c>
      <c r="O41" s="149"/>
      <c r="P41" s="149"/>
      <c r="Q41" s="149" t="e">
        <f>+Q42-Q43</f>
        <v>#REF!</v>
      </c>
      <c r="R41" s="149"/>
      <c r="S41" s="149"/>
      <c r="T41" s="149" t="e">
        <f>+T42-T43</f>
        <v>#REF!</v>
      </c>
    </row>
    <row r="42" spans="1:20" s="161" customFormat="1" ht="24.75" customHeight="1" hidden="1">
      <c r="A42" s="159" t="s">
        <v>152</v>
      </c>
      <c r="B42" s="151" t="e">
        <f>SUM(J42:T42)</f>
        <v>#REF!</v>
      </c>
      <c r="C42" s="151"/>
      <c r="D42" s="151"/>
      <c r="E42" s="160"/>
      <c r="F42" s="154">
        <v>48561</v>
      </c>
      <c r="G42" s="154"/>
      <c r="H42" s="154">
        <v>64000</v>
      </c>
      <c r="I42" s="154">
        <v>76700</v>
      </c>
      <c r="J42" s="154" t="e">
        <f>+'BM6'!#REF!*1000</f>
        <v>#REF!</v>
      </c>
      <c r="K42" s="154" t="e">
        <f>+'BM6'!#REF!*1000</f>
        <v>#REF!</v>
      </c>
      <c r="L42" s="186" t="s">
        <v>298</v>
      </c>
      <c r="M42" s="154"/>
      <c r="N42" s="154" t="e">
        <f>+'BM6'!#REF!*1000</f>
        <v>#REF!</v>
      </c>
      <c r="O42" s="154"/>
      <c r="P42" s="154"/>
      <c r="Q42" s="154" t="e">
        <f>+'BM6'!#REF!*1000</f>
        <v>#REF!</v>
      </c>
      <c r="R42" s="154"/>
      <c r="S42" s="154"/>
      <c r="T42" s="154" t="e">
        <f>+'BM6'!#REF!*1000</f>
        <v>#REF!</v>
      </c>
    </row>
    <row r="43" spans="1:20" s="161" customFormat="1" ht="24.75" customHeight="1" hidden="1">
      <c r="A43" s="159" t="s">
        <v>153</v>
      </c>
      <c r="B43" s="151" t="e">
        <f>SUM(J43:T43)</f>
        <v>#REF!</v>
      </c>
      <c r="C43" s="151"/>
      <c r="D43" s="151"/>
      <c r="E43" s="160"/>
      <c r="F43" s="154">
        <v>58921</v>
      </c>
      <c r="G43" s="162"/>
      <c r="H43" s="162">
        <v>78960</v>
      </c>
      <c r="I43" s="162">
        <v>91500</v>
      </c>
      <c r="J43" s="154" t="e">
        <f>0.9*J44</f>
        <v>#REF!</v>
      </c>
      <c r="K43" s="154" t="e">
        <f>0.9*K44</f>
        <v>#REF!</v>
      </c>
      <c r="L43" s="186" t="s">
        <v>298</v>
      </c>
      <c r="M43" s="154"/>
      <c r="N43" s="154" t="e">
        <f>0.9*N44</f>
        <v>#REF!</v>
      </c>
      <c r="O43" s="154"/>
      <c r="P43" s="154"/>
      <c r="Q43" s="154" t="e">
        <f>0.9*Q44</f>
        <v>#REF!</v>
      </c>
      <c r="R43" s="154"/>
      <c r="S43" s="154"/>
      <c r="T43" s="154" t="e">
        <f>0.9*T44</f>
        <v>#REF!</v>
      </c>
    </row>
    <row r="44" spans="1:20" s="161" customFormat="1" ht="24.75" customHeight="1" hidden="1">
      <c r="A44" s="159" t="s">
        <v>154</v>
      </c>
      <c r="B44" s="151" t="e">
        <f>SUM(J44:T44)</f>
        <v>#REF!</v>
      </c>
      <c r="C44" s="151"/>
      <c r="D44" s="151"/>
      <c r="E44" s="160"/>
      <c r="F44" s="154">
        <v>62682</v>
      </c>
      <c r="G44" s="162"/>
      <c r="H44" s="162">
        <v>84000</v>
      </c>
      <c r="I44" s="162">
        <v>97400</v>
      </c>
      <c r="J44" s="154" t="e">
        <f>+'BM6'!#REF!*1000</f>
        <v>#REF!</v>
      </c>
      <c r="K44" s="154" t="e">
        <f>+'BM6'!#REF!*1000</f>
        <v>#REF!</v>
      </c>
      <c r="L44" s="186" t="s">
        <v>298</v>
      </c>
      <c r="M44" s="154"/>
      <c r="N44" s="154" t="e">
        <f>+'BM6'!#REF!*1000</f>
        <v>#REF!</v>
      </c>
      <c r="O44" s="154"/>
      <c r="P44" s="154"/>
      <c r="Q44" s="154" t="e">
        <f>+'BM6'!#REF!*1000</f>
        <v>#REF!</v>
      </c>
      <c r="R44" s="154"/>
      <c r="S44" s="154"/>
      <c r="T44" s="154" t="e">
        <f>+'BM6'!#REF!*1000</f>
        <v>#REF!</v>
      </c>
    </row>
    <row r="45" spans="1:20" s="161" customFormat="1" ht="15" customHeight="1" hidden="1">
      <c r="A45" s="159"/>
      <c r="B45" s="160"/>
      <c r="C45" s="160"/>
      <c r="D45" s="160"/>
      <c r="E45" s="160"/>
      <c r="F45" s="154"/>
      <c r="G45" s="154"/>
      <c r="H45" s="154"/>
      <c r="I45" s="154"/>
      <c r="J45" s="154"/>
      <c r="K45" s="154"/>
      <c r="L45" s="186" t="s">
        <v>298</v>
      </c>
      <c r="M45" s="154"/>
      <c r="N45" s="154"/>
      <c r="O45" s="154"/>
      <c r="P45" s="154"/>
      <c r="Q45" s="154"/>
      <c r="R45" s="154"/>
      <c r="S45" s="154"/>
      <c r="T45" s="154"/>
    </row>
    <row r="46" spans="1:20" s="150" customFormat="1" ht="35.25" customHeight="1" hidden="1">
      <c r="A46" s="152" t="s">
        <v>155</v>
      </c>
      <c r="B46" s="151">
        <f>+SUM(J46:T46)</f>
        <v>-11500</v>
      </c>
      <c r="C46" s="151"/>
      <c r="D46" s="151"/>
      <c r="E46" s="153"/>
      <c r="F46" s="163">
        <f>F47-F48</f>
        <v>-894</v>
      </c>
      <c r="G46" s="163"/>
      <c r="H46" s="163">
        <v>-1300</v>
      </c>
      <c r="I46" s="163">
        <v>-1391</v>
      </c>
      <c r="J46" s="154">
        <v>-3000</v>
      </c>
      <c r="K46" s="154">
        <v>-1500</v>
      </c>
      <c r="L46" s="186" t="s">
        <v>298</v>
      </c>
      <c r="M46" s="154"/>
      <c r="N46" s="154">
        <v>-2000</v>
      </c>
      <c r="O46" s="154"/>
      <c r="P46" s="154"/>
      <c r="Q46" s="154">
        <v>-2500</v>
      </c>
      <c r="R46" s="154"/>
      <c r="S46" s="154"/>
      <c r="T46" s="154">
        <v>-2500</v>
      </c>
    </row>
    <row r="47" spans="1:20" s="161" customFormat="1" ht="24.75" customHeight="1" hidden="1">
      <c r="A47" s="159" t="s">
        <v>156</v>
      </c>
      <c r="B47" s="151">
        <f aca="true" t="shared" si="7" ref="B47:B73">+SUM(J47:T47)</f>
        <v>0</v>
      </c>
      <c r="C47" s="151"/>
      <c r="D47" s="151"/>
      <c r="E47" s="160"/>
      <c r="F47" s="154">
        <v>6030</v>
      </c>
      <c r="G47" s="154"/>
      <c r="H47" s="154">
        <v>7055</v>
      </c>
      <c r="I47" s="154">
        <v>7549</v>
      </c>
      <c r="J47" s="154"/>
      <c r="K47" s="154"/>
      <c r="L47" s="186" t="s">
        <v>298</v>
      </c>
      <c r="M47" s="154"/>
      <c r="N47" s="154"/>
      <c r="O47" s="154"/>
      <c r="P47" s="154"/>
      <c r="Q47" s="154"/>
      <c r="R47" s="154"/>
      <c r="S47" s="154"/>
      <c r="T47" s="154"/>
    </row>
    <row r="48" spans="1:20" s="161" customFormat="1" ht="24.75" customHeight="1" hidden="1">
      <c r="A48" s="159" t="s">
        <v>157</v>
      </c>
      <c r="B48" s="151">
        <f t="shared" si="7"/>
        <v>0</v>
      </c>
      <c r="C48" s="151"/>
      <c r="D48" s="151"/>
      <c r="E48" s="160"/>
      <c r="F48" s="154">
        <v>6924</v>
      </c>
      <c r="G48" s="154"/>
      <c r="H48" s="154">
        <v>8355</v>
      </c>
      <c r="I48" s="154">
        <v>8940</v>
      </c>
      <c r="J48" s="154"/>
      <c r="K48" s="154"/>
      <c r="L48" s="186" t="s">
        <v>298</v>
      </c>
      <c r="M48" s="154"/>
      <c r="N48" s="154"/>
      <c r="O48" s="154"/>
      <c r="P48" s="154"/>
      <c r="Q48" s="154"/>
      <c r="R48" s="154"/>
      <c r="S48" s="154"/>
      <c r="T48" s="154"/>
    </row>
    <row r="49" spans="1:20" s="150" customFormat="1" ht="33.75" customHeight="1" hidden="1">
      <c r="A49" s="152" t="s">
        <v>158</v>
      </c>
      <c r="B49" s="151">
        <f t="shared" si="7"/>
        <v>-34086</v>
      </c>
      <c r="C49" s="151"/>
      <c r="D49" s="151"/>
      <c r="E49" s="153"/>
      <c r="F49" s="163">
        <f>F50-F51</f>
        <v>-2168</v>
      </c>
      <c r="G49" s="163"/>
      <c r="H49" s="163">
        <f>H50-H51</f>
        <v>-2432</v>
      </c>
      <c r="I49" s="163">
        <f>I50-I51</f>
        <v>-2602</v>
      </c>
      <c r="J49" s="154">
        <v>-5124</v>
      </c>
      <c r="K49" s="154">
        <v>-6950</v>
      </c>
      <c r="L49" s="186" t="s">
        <v>298</v>
      </c>
      <c r="M49" s="154"/>
      <c r="N49" s="154">
        <v>-6452</v>
      </c>
      <c r="O49" s="154"/>
      <c r="P49" s="154"/>
      <c r="Q49" s="154">
        <v>-7109</v>
      </c>
      <c r="R49" s="154"/>
      <c r="S49" s="154"/>
      <c r="T49" s="154">
        <v>-8451</v>
      </c>
    </row>
    <row r="50" spans="1:20" s="161" customFormat="1" ht="24.75" customHeight="1" hidden="1">
      <c r="A50" s="159" t="s">
        <v>156</v>
      </c>
      <c r="B50" s="151">
        <f t="shared" si="7"/>
        <v>0</v>
      </c>
      <c r="C50" s="151"/>
      <c r="D50" s="151"/>
      <c r="E50" s="160"/>
      <c r="F50" s="154">
        <v>1093</v>
      </c>
      <c r="G50" s="154"/>
      <c r="H50" s="154">
        <v>1268</v>
      </c>
      <c r="I50" s="154">
        <v>1357</v>
      </c>
      <c r="J50" s="154"/>
      <c r="K50" s="154"/>
      <c r="L50" s="186" t="s">
        <v>298</v>
      </c>
      <c r="M50" s="154"/>
      <c r="N50" s="154"/>
      <c r="O50" s="154"/>
      <c r="P50" s="154"/>
      <c r="Q50" s="154"/>
      <c r="R50" s="154"/>
      <c r="S50" s="154"/>
      <c r="T50" s="154"/>
    </row>
    <row r="51" spans="1:20" s="161" customFormat="1" ht="24.75" customHeight="1" hidden="1">
      <c r="A51" s="159" t="s">
        <v>157</v>
      </c>
      <c r="B51" s="151">
        <f t="shared" si="7"/>
        <v>0</v>
      </c>
      <c r="C51" s="151"/>
      <c r="D51" s="151"/>
      <c r="E51" s="160"/>
      <c r="F51" s="154">
        <v>3261</v>
      </c>
      <c r="G51" s="154"/>
      <c r="H51" s="154">
        <v>3700</v>
      </c>
      <c r="I51" s="154">
        <v>3959</v>
      </c>
      <c r="J51" s="154"/>
      <c r="K51" s="154"/>
      <c r="L51" s="186" t="s">
        <v>298</v>
      </c>
      <c r="M51" s="154"/>
      <c r="N51" s="154"/>
      <c r="O51" s="154"/>
      <c r="P51" s="154"/>
      <c r="Q51" s="154"/>
      <c r="R51" s="154"/>
      <c r="S51" s="154"/>
      <c r="T51" s="154"/>
    </row>
    <row r="52" spans="1:20" s="150" customFormat="1" ht="32.25" customHeight="1" hidden="1">
      <c r="A52" s="152" t="s">
        <v>159</v>
      </c>
      <c r="B52" s="151">
        <f t="shared" si="7"/>
        <v>32038</v>
      </c>
      <c r="C52" s="151"/>
      <c r="D52" s="151"/>
      <c r="E52" s="153"/>
      <c r="F52" s="163">
        <v>6430</v>
      </c>
      <c r="G52" s="163"/>
      <c r="H52" s="163">
        <v>7257</v>
      </c>
      <c r="I52" s="163">
        <v>8100</v>
      </c>
      <c r="J52" s="154">
        <v>6500</v>
      </c>
      <c r="K52" s="154">
        <v>5700</v>
      </c>
      <c r="L52" s="186" t="s">
        <v>298</v>
      </c>
      <c r="M52" s="154"/>
      <c r="N52" s="154">
        <v>6270</v>
      </c>
      <c r="O52" s="154"/>
      <c r="P52" s="154"/>
      <c r="Q52" s="154">
        <v>6717</v>
      </c>
      <c r="R52" s="154"/>
      <c r="S52" s="154"/>
      <c r="T52" s="154">
        <v>6851</v>
      </c>
    </row>
    <row r="53" spans="1:20" s="161" customFormat="1" ht="24.75" customHeight="1" hidden="1">
      <c r="A53" s="159" t="s">
        <v>160</v>
      </c>
      <c r="B53" s="151">
        <f t="shared" si="7"/>
        <v>0</v>
      </c>
      <c r="C53" s="151"/>
      <c r="D53" s="151"/>
      <c r="E53" s="160"/>
      <c r="F53" s="154">
        <v>250</v>
      </c>
      <c r="G53" s="154"/>
      <c r="H53" s="154">
        <v>257</v>
      </c>
      <c r="I53" s="154">
        <v>260</v>
      </c>
      <c r="J53" s="154"/>
      <c r="K53" s="154"/>
      <c r="L53" s="186" t="s">
        <v>298</v>
      </c>
      <c r="M53" s="154"/>
      <c r="N53" s="154"/>
      <c r="O53" s="154"/>
      <c r="P53" s="154"/>
      <c r="Q53" s="154"/>
      <c r="R53" s="154"/>
      <c r="S53" s="154"/>
      <c r="T53" s="154"/>
    </row>
    <row r="54" spans="1:20" s="161" customFormat="1" ht="24.75" customHeight="1" hidden="1">
      <c r="A54" s="159" t="s">
        <v>161</v>
      </c>
      <c r="B54" s="151">
        <f t="shared" si="7"/>
        <v>0</v>
      </c>
      <c r="C54" s="151"/>
      <c r="D54" s="151"/>
      <c r="E54" s="160"/>
      <c r="F54" s="154">
        <v>6180</v>
      </c>
      <c r="G54" s="154"/>
      <c r="H54" s="154">
        <v>7000</v>
      </c>
      <c r="I54" s="154">
        <v>7840</v>
      </c>
      <c r="J54" s="154"/>
      <c r="K54" s="154"/>
      <c r="L54" s="186" t="s">
        <v>298</v>
      </c>
      <c r="M54" s="154"/>
      <c r="N54" s="154"/>
      <c r="O54" s="154"/>
      <c r="P54" s="154"/>
      <c r="Q54" s="154"/>
      <c r="R54" s="154"/>
      <c r="S54" s="154"/>
      <c r="T54" s="154"/>
    </row>
    <row r="55" spans="1:20" s="161" customFormat="1" ht="12" customHeight="1" hidden="1">
      <c r="A55" s="159"/>
      <c r="B55" s="151"/>
      <c r="C55" s="151"/>
      <c r="D55" s="151"/>
      <c r="E55" s="160"/>
      <c r="F55" s="154"/>
      <c r="G55" s="154"/>
      <c r="H55" s="154"/>
      <c r="I55" s="154"/>
      <c r="J55" s="154"/>
      <c r="K55" s="154"/>
      <c r="L55" s="186" t="s">
        <v>298</v>
      </c>
      <c r="M55" s="154"/>
      <c r="N55" s="154"/>
      <c r="O55" s="154"/>
      <c r="P55" s="154"/>
      <c r="Q55" s="154"/>
      <c r="R55" s="154"/>
      <c r="S55" s="154"/>
      <c r="T55" s="154"/>
    </row>
    <row r="56" spans="1:20" s="150" customFormat="1" ht="24.75" customHeight="1" hidden="1">
      <c r="A56" s="155" t="s">
        <v>162</v>
      </c>
      <c r="B56" s="151" t="e">
        <f t="shared" si="7"/>
        <v>#REF!</v>
      </c>
      <c r="C56" s="151"/>
      <c r="D56" s="151"/>
      <c r="E56" s="156"/>
      <c r="F56" s="163">
        <v>-6992</v>
      </c>
      <c r="G56" s="163"/>
      <c r="H56" s="163">
        <v>-11435</v>
      </c>
      <c r="I56" s="163">
        <v>-10690</v>
      </c>
      <c r="J56" s="154" t="e">
        <f>+J41+J46+J49+J52</f>
        <v>#REF!</v>
      </c>
      <c r="K56" s="154" t="e">
        <f>+K41+K46+K49+K52</f>
        <v>#REF!</v>
      </c>
      <c r="L56" s="186" t="s">
        <v>298</v>
      </c>
      <c r="M56" s="154"/>
      <c r="N56" s="154" t="e">
        <f>+N41+N46+N49+N52</f>
        <v>#REF!</v>
      </c>
      <c r="O56" s="154"/>
      <c r="P56" s="154"/>
      <c r="Q56" s="154" t="e">
        <f>+Q41+Q46+Q49+Q52</f>
        <v>#REF!</v>
      </c>
      <c r="R56" s="154"/>
      <c r="S56" s="154"/>
      <c r="T56" s="154" t="e">
        <f>+T41+T46+T49+T52</f>
        <v>#REF!</v>
      </c>
    </row>
    <row r="57" spans="1:20" s="161" customFormat="1" ht="12.75" customHeight="1" hidden="1">
      <c r="A57" s="159"/>
      <c r="B57" s="151"/>
      <c r="C57" s="151"/>
      <c r="D57" s="151"/>
      <c r="E57" s="160"/>
      <c r="F57" s="154"/>
      <c r="G57" s="154"/>
      <c r="H57" s="154"/>
      <c r="I57" s="154"/>
      <c r="J57" s="154"/>
      <c r="K57" s="154"/>
      <c r="L57" s="186" t="s">
        <v>298</v>
      </c>
      <c r="M57" s="154"/>
      <c r="N57" s="154"/>
      <c r="O57" s="154"/>
      <c r="P57" s="154"/>
      <c r="Q57" s="154"/>
      <c r="R57" s="154"/>
      <c r="S57" s="154"/>
      <c r="T57" s="154"/>
    </row>
    <row r="58" spans="1:20" s="161" customFormat="1" ht="24.75" customHeight="1" hidden="1">
      <c r="A58" s="155" t="s">
        <v>163</v>
      </c>
      <c r="B58" s="151" t="e">
        <f t="shared" si="7"/>
        <v>#REF!</v>
      </c>
      <c r="C58" s="151"/>
      <c r="D58" s="151"/>
      <c r="E58" s="160"/>
      <c r="F58" s="154"/>
      <c r="G58" s="154"/>
      <c r="H58" s="154"/>
      <c r="I58" s="154"/>
      <c r="J58" s="154" t="e">
        <f>+J60+J61+J64+J69-3600</f>
        <v>#REF!</v>
      </c>
      <c r="K58" s="154" t="e">
        <f>+K60+K61+K64+K69-3600</f>
        <v>#REF!</v>
      </c>
      <c r="L58" s="186" t="s">
        <v>298</v>
      </c>
      <c r="M58" s="154"/>
      <c r="N58" s="154" t="e">
        <f>+N60+N61+N64+N69-3600</f>
        <v>#REF!</v>
      </c>
      <c r="O58" s="154"/>
      <c r="P58" s="154"/>
      <c r="Q58" s="154" t="e">
        <f>+Q60+Q61+Q64+Q69-3600</f>
        <v>#REF!</v>
      </c>
      <c r="R58" s="154"/>
      <c r="S58" s="154"/>
      <c r="T58" s="154" t="e">
        <f>+T60+T61+T64+T69-3600</f>
        <v>#REF!</v>
      </c>
    </row>
    <row r="59" spans="1:20" s="161" customFormat="1" ht="15.75" customHeight="1" hidden="1">
      <c r="A59" s="159"/>
      <c r="B59" s="151"/>
      <c r="C59" s="151"/>
      <c r="D59" s="151"/>
      <c r="E59" s="160"/>
      <c r="F59" s="154"/>
      <c r="G59" s="154"/>
      <c r="H59" s="154"/>
      <c r="I59" s="154"/>
      <c r="J59" s="154"/>
      <c r="K59" s="154"/>
      <c r="L59" s="186" t="s">
        <v>298</v>
      </c>
      <c r="M59" s="154"/>
      <c r="N59" s="154"/>
      <c r="O59" s="154"/>
      <c r="P59" s="154"/>
      <c r="Q59" s="154"/>
      <c r="R59" s="154"/>
      <c r="S59" s="154"/>
      <c r="T59" s="154"/>
    </row>
    <row r="60" spans="1:20" s="150" customFormat="1" ht="24.75" customHeight="1" hidden="1">
      <c r="A60" s="152" t="s">
        <v>164</v>
      </c>
      <c r="B60" s="154" t="e">
        <f t="shared" si="7"/>
        <v>#REF!</v>
      </c>
      <c r="C60" s="154"/>
      <c r="D60" s="154"/>
      <c r="E60" s="153"/>
      <c r="F60" s="163"/>
      <c r="G60" s="163"/>
      <c r="H60" s="163"/>
      <c r="I60" s="163"/>
      <c r="J60" s="154" t="e">
        <f>+'BM12'!#REF!*1000-900</f>
        <v>#REF!</v>
      </c>
      <c r="K60" s="154" t="e">
        <f>+'BM12'!#REF!*1000-100</f>
        <v>#REF!</v>
      </c>
      <c r="L60" s="186" t="s">
        <v>298</v>
      </c>
      <c r="M60" s="154"/>
      <c r="N60" s="154" t="e">
        <f>+'BM12'!#REF!*1000-1000</f>
        <v>#REF!</v>
      </c>
      <c r="O60" s="154"/>
      <c r="P60" s="154"/>
      <c r="Q60" s="154" t="e">
        <f>+'BM12'!#REF!*1000-1100</f>
        <v>#REF!</v>
      </c>
      <c r="R60" s="154"/>
      <c r="S60" s="154"/>
      <c r="T60" s="154" t="e">
        <f>+'BM12'!#REF!*1000-1200</f>
        <v>#REF!</v>
      </c>
    </row>
    <row r="61" spans="1:20" s="150" customFormat="1" ht="24.75" customHeight="1" hidden="1">
      <c r="A61" s="152" t="s">
        <v>165</v>
      </c>
      <c r="B61" s="151">
        <f t="shared" si="7"/>
        <v>13505</v>
      </c>
      <c r="C61" s="151"/>
      <c r="D61" s="151"/>
      <c r="E61" s="153"/>
      <c r="F61" s="163">
        <v>2045</v>
      </c>
      <c r="G61" s="163"/>
      <c r="H61" s="163">
        <v>964</v>
      </c>
      <c r="I61" s="163">
        <v>562</v>
      </c>
      <c r="J61" s="154">
        <v>2000</v>
      </c>
      <c r="K61" s="154">
        <v>2730</v>
      </c>
      <c r="L61" s="186" t="s">
        <v>298</v>
      </c>
      <c r="M61" s="154"/>
      <c r="N61" s="154">
        <v>2839</v>
      </c>
      <c r="O61" s="154"/>
      <c r="P61" s="154"/>
      <c r="Q61" s="154">
        <v>2924</v>
      </c>
      <c r="R61" s="154"/>
      <c r="S61" s="154"/>
      <c r="T61" s="154">
        <v>3012</v>
      </c>
    </row>
    <row r="62" spans="1:20" s="161" customFormat="1" ht="24.75" customHeight="1" hidden="1">
      <c r="A62" s="159" t="s">
        <v>166</v>
      </c>
      <c r="B62" s="151">
        <f t="shared" si="7"/>
        <v>0</v>
      </c>
      <c r="C62" s="151"/>
      <c r="D62" s="151"/>
      <c r="E62" s="160"/>
      <c r="F62" s="154">
        <v>3397</v>
      </c>
      <c r="G62" s="154"/>
      <c r="H62" s="154">
        <v>2562</v>
      </c>
      <c r="I62" s="154">
        <v>2639</v>
      </c>
      <c r="J62" s="154"/>
      <c r="K62" s="154"/>
      <c r="L62" s="186" t="s">
        <v>298</v>
      </c>
      <c r="M62" s="154"/>
      <c r="N62" s="154"/>
      <c r="O62" s="154"/>
      <c r="P62" s="154"/>
      <c r="Q62" s="154"/>
      <c r="R62" s="154"/>
      <c r="S62" s="154"/>
      <c r="T62" s="154"/>
    </row>
    <row r="63" spans="1:20" s="161" customFormat="1" ht="24.75" customHeight="1" hidden="1">
      <c r="A63" s="159" t="s">
        <v>167</v>
      </c>
      <c r="B63" s="151">
        <f t="shared" si="7"/>
        <v>0</v>
      </c>
      <c r="C63" s="151"/>
      <c r="D63" s="151"/>
      <c r="E63" s="160"/>
      <c r="F63" s="154">
        <v>1352</v>
      </c>
      <c r="G63" s="154"/>
      <c r="H63" s="154">
        <v>1598</v>
      </c>
      <c r="I63" s="154">
        <v>2077</v>
      </c>
      <c r="J63" s="154"/>
      <c r="K63" s="154"/>
      <c r="L63" s="186" t="s">
        <v>298</v>
      </c>
      <c r="M63" s="154"/>
      <c r="N63" s="154"/>
      <c r="O63" s="154"/>
      <c r="P63" s="154"/>
      <c r="Q63" s="154"/>
      <c r="R63" s="154"/>
      <c r="S63" s="154"/>
      <c r="T63" s="154"/>
    </row>
    <row r="64" spans="1:20" s="150" customFormat="1" ht="24.75" customHeight="1" hidden="1">
      <c r="A64" s="152" t="s">
        <v>168</v>
      </c>
      <c r="B64" s="151">
        <f t="shared" si="7"/>
        <v>7900</v>
      </c>
      <c r="C64" s="151"/>
      <c r="D64" s="151"/>
      <c r="E64" s="153"/>
      <c r="F64" s="163">
        <v>79</v>
      </c>
      <c r="G64" s="163"/>
      <c r="H64" s="163">
        <v>168</v>
      </c>
      <c r="I64" s="163">
        <v>-575</v>
      </c>
      <c r="J64" s="154">
        <v>800</v>
      </c>
      <c r="K64" s="154">
        <v>1700</v>
      </c>
      <c r="L64" s="186" t="s">
        <v>298</v>
      </c>
      <c r="M64" s="154"/>
      <c r="N64" s="154">
        <v>1900</v>
      </c>
      <c r="O64" s="154"/>
      <c r="P64" s="154"/>
      <c r="Q64" s="154">
        <v>1700</v>
      </c>
      <c r="R64" s="154"/>
      <c r="S64" s="154"/>
      <c r="T64" s="154">
        <v>1800</v>
      </c>
    </row>
    <row r="65" spans="1:20" s="161" customFormat="1" ht="24.75" customHeight="1" hidden="1">
      <c r="A65" s="159" t="s">
        <v>166</v>
      </c>
      <c r="B65" s="151">
        <f t="shared" si="7"/>
        <v>0</v>
      </c>
      <c r="C65" s="151"/>
      <c r="D65" s="151"/>
      <c r="E65" s="160"/>
      <c r="F65" s="154">
        <v>1404</v>
      </c>
      <c r="G65" s="154"/>
      <c r="H65" s="154">
        <v>3360</v>
      </c>
      <c r="I65" s="154">
        <v>3000</v>
      </c>
      <c r="J65" s="154"/>
      <c r="K65" s="154"/>
      <c r="L65" s="186" t="s">
        <v>298</v>
      </c>
      <c r="M65" s="154"/>
      <c r="N65" s="154"/>
      <c r="O65" s="154"/>
      <c r="P65" s="154"/>
      <c r="Q65" s="154"/>
      <c r="R65" s="154"/>
      <c r="S65" s="154"/>
      <c r="T65" s="154"/>
    </row>
    <row r="66" spans="1:20" s="161" customFormat="1" ht="24.75" customHeight="1" hidden="1">
      <c r="A66" s="159" t="s">
        <v>167</v>
      </c>
      <c r="B66" s="151">
        <f t="shared" si="7"/>
        <v>0</v>
      </c>
      <c r="C66" s="151"/>
      <c r="D66" s="151"/>
      <c r="E66" s="160"/>
      <c r="F66" s="154">
        <v>1325</v>
      </c>
      <c r="G66" s="154"/>
      <c r="H66" s="154">
        <v>3192</v>
      </c>
      <c r="I66" s="154">
        <v>3575</v>
      </c>
      <c r="J66" s="154"/>
      <c r="K66" s="154"/>
      <c r="L66" s="186" t="s">
        <v>298</v>
      </c>
      <c r="M66" s="154"/>
      <c r="N66" s="154"/>
      <c r="O66" s="154"/>
      <c r="P66" s="154"/>
      <c r="Q66" s="154"/>
      <c r="R66" s="154"/>
      <c r="S66" s="154"/>
      <c r="T66" s="154"/>
    </row>
    <row r="67" spans="1:20" s="150" customFormat="1" ht="24.75" customHeight="1" hidden="1">
      <c r="A67" s="152" t="s">
        <v>169</v>
      </c>
      <c r="B67" s="151">
        <f t="shared" si="7"/>
        <v>0</v>
      </c>
      <c r="C67" s="151"/>
      <c r="D67" s="151"/>
      <c r="E67" s="153"/>
      <c r="F67" s="163">
        <v>6243</v>
      </c>
      <c r="G67" s="163"/>
      <c r="H67" s="163">
        <v>1300</v>
      </c>
      <c r="I67" s="163">
        <v>2000</v>
      </c>
      <c r="J67" s="154"/>
      <c r="K67" s="154"/>
      <c r="L67" s="186" t="s">
        <v>298</v>
      </c>
      <c r="M67" s="154"/>
      <c r="N67" s="154"/>
      <c r="O67" s="154"/>
      <c r="P67" s="154"/>
      <c r="Q67" s="154"/>
      <c r="R67" s="154"/>
      <c r="S67" s="154"/>
      <c r="T67" s="154"/>
    </row>
    <row r="68" spans="1:20" s="150" customFormat="1" ht="24.75" customHeight="1" hidden="1">
      <c r="A68" s="152" t="s">
        <v>170</v>
      </c>
      <c r="B68" s="151">
        <f t="shared" si="7"/>
        <v>0</v>
      </c>
      <c r="C68" s="151"/>
      <c r="D68" s="151"/>
      <c r="E68" s="153"/>
      <c r="F68" s="163">
        <v>2623</v>
      </c>
      <c r="G68" s="163"/>
      <c r="H68" s="163">
        <v>4800</v>
      </c>
      <c r="I68" s="163">
        <v>2500</v>
      </c>
      <c r="J68" s="154"/>
      <c r="K68" s="154"/>
      <c r="L68" s="186" t="s">
        <v>298</v>
      </c>
      <c r="M68" s="154"/>
      <c r="N68" s="154"/>
      <c r="O68" s="154"/>
      <c r="P68" s="154"/>
      <c r="Q68" s="154"/>
      <c r="R68" s="154"/>
      <c r="S68" s="154"/>
      <c r="T68" s="154"/>
    </row>
    <row r="69" spans="1:20" s="150" customFormat="1" ht="24.75" customHeight="1" hidden="1">
      <c r="A69" s="152" t="s">
        <v>207</v>
      </c>
      <c r="B69" s="151">
        <f t="shared" si="7"/>
        <v>10400</v>
      </c>
      <c r="C69" s="151"/>
      <c r="D69" s="151"/>
      <c r="E69" s="153"/>
      <c r="F69" s="163"/>
      <c r="G69" s="163"/>
      <c r="H69" s="163"/>
      <c r="I69" s="163"/>
      <c r="J69" s="154">
        <v>1200</v>
      </c>
      <c r="K69" s="154">
        <v>2000</v>
      </c>
      <c r="L69" s="186" t="s">
        <v>298</v>
      </c>
      <c r="M69" s="154"/>
      <c r="N69" s="154">
        <v>2200</v>
      </c>
      <c r="O69" s="154"/>
      <c r="P69" s="154"/>
      <c r="Q69" s="154">
        <v>2500</v>
      </c>
      <c r="R69" s="154"/>
      <c r="S69" s="154"/>
      <c r="T69" s="154">
        <v>2500</v>
      </c>
    </row>
    <row r="70" spans="1:20" s="161" customFormat="1" ht="15.75" customHeight="1" hidden="1">
      <c r="A70" s="159"/>
      <c r="B70" s="151"/>
      <c r="C70" s="151"/>
      <c r="D70" s="151"/>
      <c r="E70" s="160"/>
      <c r="F70" s="154"/>
      <c r="G70" s="154"/>
      <c r="H70" s="154"/>
      <c r="I70" s="154"/>
      <c r="J70" s="154"/>
      <c r="K70" s="154"/>
      <c r="L70" s="186" t="s">
        <v>298</v>
      </c>
      <c r="M70" s="154"/>
      <c r="N70" s="154"/>
      <c r="O70" s="154"/>
      <c r="P70" s="154"/>
      <c r="Q70" s="154"/>
      <c r="R70" s="154"/>
      <c r="S70" s="154"/>
      <c r="T70" s="154"/>
    </row>
    <row r="71" spans="1:20" s="150" customFormat="1" ht="24.75" customHeight="1" hidden="1">
      <c r="A71" s="152" t="s">
        <v>171</v>
      </c>
      <c r="B71" s="151">
        <f t="shared" si="7"/>
        <v>-12500</v>
      </c>
      <c r="C71" s="151"/>
      <c r="D71" s="151"/>
      <c r="E71" s="153"/>
      <c r="F71" s="163">
        <v>-380</v>
      </c>
      <c r="G71" s="163"/>
      <c r="H71" s="163">
        <v>-300</v>
      </c>
      <c r="I71" s="163">
        <v>-300</v>
      </c>
      <c r="J71" s="154">
        <v>-2500</v>
      </c>
      <c r="K71" s="154">
        <v>-2500</v>
      </c>
      <c r="L71" s="186" t="s">
        <v>298</v>
      </c>
      <c r="M71" s="154"/>
      <c r="N71" s="154">
        <v>-2500</v>
      </c>
      <c r="O71" s="154"/>
      <c r="P71" s="154"/>
      <c r="Q71" s="154">
        <v>-2500</v>
      </c>
      <c r="R71" s="154"/>
      <c r="S71" s="154"/>
      <c r="T71" s="154">
        <v>-2500</v>
      </c>
    </row>
    <row r="72" spans="1:20" s="161" customFormat="1" ht="15" customHeight="1" hidden="1">
      <c r="A72" s="159"/>
      <c r="B72" s="151"/>
      <c r="C72" s="151"/>
      <c r="D72" s="151"/>
      <c r="E72" s="160"/>
      <c r="F72" s="154"/>
      <c r="G72" s="154"/>
      <c r="H72" s="154"/>
      <c r="I72" s="154"/>
      <c r="J72" s="154"/>
      <c r="K72" s="154"/>
      <c r="L72" s="186" t="s">
        <v>298</v>
      </c>
      <c r="M72" s="154"/>
      <c r="N72" s="154"/>
      <c r="O72" s="154"/>
      <c r="P72" s="154"/>
      <c r="Q72" s="154"/>
      <c r="R72" s="154"/>
      <c r="S72" s="154"/>
      <c r="T72" s="154"/>
    </row>
    <row r="73" spans="1:20" s="150" customFormat="1" ht="24.75" customHeight="1" hidden="1">
      <c r="A73" s="155" t="s">
        <v>172</v>
      </c>
      <c r="B73" s="154" t="e">
        <f t="shared" si="7"/>
        <v>#REF!</v>
      </c>
      <c r="C73" s="154"/>
      <c r="D73" s="154"/>
      <c r="E73" s="153"/>
      <c r="F73" s="163"/>
      <c r="G73" s="163"/>
      <c r="H73" s="163"/>
      <c r="I73" s="163"/>
      <c r="J73" s="154" t="e">
        <f>+J56+J58+J71</f>
        <v>#REF!</v>
      </c>
      <c r="K73" s="154" t="e">
        <f>+K56+K58+K71</f>
        <v>#REF!</v>
      </c>
      <c r="L73" s="186" t="s">
        <v>298</v>
      </c>
      <c r="M73" s="154"/>
      <c r="N73" s="154" t="e">
        <f>+N56+N58+N71</f>
        <v>#REF!</v>
      </c>
      <c r="O73" s="154"/>
      <c r="P73" s="154"/>
      <c r="Q73" s="154" t="e">
        <f>+Q56+Q58+Q71</f>
        <v>#REF!</v>
      </c>
      <c r="R73" s="154"/>
      <c r="S73" s="154"/>
      <c r="T73" s="154" t="e">
        <f>+T56+T58+T71</f>
        <v>#REF!</v>
      </c>
    </row>
    <row r="74" spans="1:20" ht="16.5" hidden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86" t="s">
        <v>298</v>
      </c>
      <c r="M74" s="164"/>
      <c r="N74" s="164"/>
      <c r="O74" s="164"/>
      <c r="P74" s="164"/>
      <c r="Q74" s="164"/>
      <c r="R74" s="164"/>
      <c r="S74" s="164"/>
      <c r="T74" s="164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H3:I3"/>
    <mergeCell ref="H1:I1"/>
    <mergeCell ref="H4:T4"/>
    <mergeCell ref="A2:T2"/>
    <mergeCell ref="T5:V5"/>
    <mergeCell ref="B5:D5"/>
    <mergeCell ref="K5:M5"/>
    <mergeCell ref="N5:P5"/>
    <mergeCell ref="Q5:S5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T18:V18"/>
    <mergeCell ref="K27:M27"/>
    <mergeCell ref="N27:P27"/>
    <mergeCell ref="Q27:S27"/>
    <mergeCell ref="T27:V27"/>
    <mergeCell ref="K18:M18"/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8" sqref="A8:P8"/>
    </sheetView>
  </sheetViews>
  <sheetFormatPr defaultColWidth="8.8515625" defaultRowHeight="12.75"/>
  <cols>
    <col min="1" max="16384" width="8.8515625" style="141" customWidth="1"/>
  </cols>
  <sheetData>
    <row r="1" spans="1:16" ht="30.75">
      <c r="A1" s="642" t="s">
        <v>462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</row>
    <row r="2" spans="1:16" ht="30.75">
      <c r="A2" s="635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</row>
    <row r="3" spans="1:16" ht="30.75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</row>
    <row r="4" spans="1:16" ht="21" customHeight="1">
      <c r="A4" s="635"/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</row>
    <row r="5" spans="1:22" ht="33" customHeight="1">
      <c r="A5" s="642" t="s">
        <v>575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197"/>
      <c r="S5" s="202"/>
      <c r="T5" s="197"/>
      <c r="V5" s="202"/>
    </row>
    <row r="6" spans="1:22" ht="33" customHeight="1">
      <c r="A6" s="642" t="s">
        <v>208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197"/>
      <c r="S6" s="202"/>
      <c r="T6" s="197"/>
      <c r="V6" s="202"/>
    </row>
    <row r="7" spans="1:22" ht="33" customHeight="1">
      <c r="A7" s="642" t="s">
        <v>209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197"/>
      <c r="S7" s="202"/>
      <c r="T7" s="197"/>
      <c r="V7" s="202"/>
    </row>
    <row r="8" spans="1:22" ht="54" customHeight="1">
      <c r="A8" s="643" t="s">
        <v>582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197"/>
      <c r="S8" s="202"/>
      <c r="T8" s="197"/>
      <c r="V8" s="202"/>
    </row>
    <row r="11" ht="30.75" customHeight="1">
      <c r="A11" s="142"/>
    </row>
    <row r="20" spans="2:22" ht="30.75">
      <c r="B20" s="197"/>
      <c r="D20" s="202"/>
      <c r="J20" s="209"/>
      <c r="K20" s="197"/>
      <c r="M20" s="202"/>
      <c r="N20" s="197"/>
      <c r="P20" s="202"/>
      <c r="Q20" s="197"/>
      <c r="S20" s="202"/>
      <c r="T20" s="197"/>
      <c r="V20" s="202"/>
    </row>
    <row r="21" spans="4:20" ht="30.75">
      <c r="D21" s="202"/>
      <c r="J21" s="209"/>
      <c r="K21" s="197"/>
      <c r="M21" s="202"/>
      <c r="N21" s="197"/>
      <c r="P21" s="202"/>
      <c r="Q21" s="197"/>
      <c r="S21" s="202"/>
      <c r="T21" s="197"/>
    </row>
    <row r="22" spans="2:22" ht="30.75">
      <c r="B22" s="197"/>
      <c r="D22" s="202"/>
      <c r="J22" s="209"/>
      <c r="K22" s="197"/>
      <c r="M22" s="202"/>
      <c r="N22" s="197"/>
      <c r="P22" s="202"/>
      <c r="Q22" s="197"/>
      <c r="S22" s="202"/>
      <c r="T22" s="197"/>
      <c r="V22" s="202"/>
    </row>
    <row r="23" spans="11:20" ht="30.75">
      <c r="K23" s="197"/>
      <c r="M23" s="202"/>
      <c r="N23" s="197"/>
      <c r="P23" s="202"/>
      <c r="Q23" s="197"/>
      <c r="S23" s="202"/>
      <c r="T23" s="197"/>
    </row>
    <row r="24" spans="2:22" ht="30.75">
      <c r="B24" s="197"/>
      <c r="D24" s="202"/>
      <c r="K24" s="197"/>
      <c r="M24" s="202"/>
      <c r="N24" s="197"/>
      <c r="P24" s="202"/>
      <c r="Q24" s="197"/>
      <c r="S24" s="202"/>
      <c r="T24" s="197"/>
      <c r="V24" s="202"/>
    </row>
    <row r="37" spans="2:22" ht="30.75">
      <c r="B37" s="197"/>
      <c r="D37" s="202"/>
      <c r="K37" s="197"/>
      <c r="M37" s="202"/>
      <c r="N37" s="197"/>
      <c r="P37" s="202"/>
      <c r="Q37" s="197"/>
      <c r="S37" s="202"/>
      <c r="T37" s="197"/>
      <c r="V37" s="202"/>
    </row>
  </sheetData>
  <sheetProtection/>
  <mergeCells count="5">
    <mergeCell ref="A1:P1"/>
    <mergeCell ref="A8:P8"/>
    <mergeCell ref="A5:P5"/>
    <mergeCell ref="A6:P6"/>
    <mergeCell ref="A7:P7"/>
  </mergeCells>
  <printOptions/>
  <pageMargins left="0.24" right="0.39" top="0.984251968503937" bottom="0.984251968503937" header="0.7086614173228347" footer="0.5118110236220472"/>
  <pageSetup firstPageNumber="1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6.5">
      <c r="A5" t="s">
        <v>210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211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205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212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206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213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214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215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F6*'BM1'!#REF!/100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216</v>
      </c>
      <c r="B16" s="140" t="s">
        <v>219</v>
      </c>
      <c r="C16" s="140"/>
      <c r="D16" s="140"/>
      <c r="E16" s="140"/>
      <c r="F16" s="140" t="s">
        <v>217</v>
      </c>
      <c r="G16" s="140" t="s">
        <v>218</v>
      </c>
    </row>
    <row r="17" spans="1:7" ht="12.75">
      <c r="A17" s="138" t="s">
        <v>202</v>
      </c>
      <c r="B17" s="140">
        <f>'BM8'!$F$14*'BM8'!F16/100</f>
        <v>0</v>
      </c>
      <c r="C17" s="140">
        <f>'BM8'!G14*'BM8'!G16/100</f>
        <v>0</v>
      </c>
      <c r="D17" s="140">
        <f>'BM8'!H14*'BM8'!H16/100</f>
        <v>0</v>
      </c>
      <c r="E17" s="140">
        <f>'BM8'!I14*'BM8'!I16/100</f>
        <v>0</v>
      </c>
      <c r="F17" s="140">
        <f>'BM8'!J14*40/100</f>
        <v>0</v>
      </c>
      <c r="G17" s="140">
        <f>'BM8'!J14*41/100</f>
        <v>0</v>
      </c>
    </row>
    <row r="18" spans="1:7" ht="12.75">
      <c r="A18" t="s">
        <v>203</v>
      </c>
      <c r="B18" s="140">
        <f>'BM8'!$F$14*'BM8'!F17/100</f>
        <v>0</v>
      </c>
      <c r="C18" s="140">
        <f>'BM8'!$F$14*'BM8'!G17/100</f>
        <v>0</v>
      </c>
      <c r="D18" s="140">
        <f>'BM8'!$F$14*'BM8'!H17/100</f>
        <v>0</v>
      </c>
      <c r="E18" s="140">
        <f>'BM8'!$F$14*'BM8'!I17/100</f>
        <v>0</v>
      </c>
      <c r="F18" s="140">
        <f>'BM8'!J14*28/100</f>
        <v>0</v>
      </c>
      <c r="G18" s="140">
        <f>'BM8'!J14*29/100</f>
        <v>0</v>
      </c>
    </row>
    <row r="19" spans="1:7" ht="12.75">
      <c r="A19" s="138" t="s">
        <v>204</v>
      </c>
      <c r="B19" s="140">
        <f>'BM8'!$F$14*'BM8'!F18/100</f>
        <v>0</v>
      </c>
      <c r="C19" s="140">
        <f>'BM8'!$F$14*'BM8'!G18/100</f>
        <v>0</v>
      </c>
      <c r="D19" s="140">
        <f>'BM8'!$F$14*'BM8'!H18/100</f>
        <v>0</v>
      </c>
      <c r="E19" s="140">
        <f>'BM8'!$F$14*'BM8'!I18/100</f>
        <v>0</v>
      </c>
      <c r="F19" s="140">
        <f>'BM8'!J14*30/100</f>
        <v>0</v>
      </c>
      <c r="G19" s="140">
        <f>'BM8'!J14*31/100</f>
        <v>0</v>
      </c>
    </row>
    <row r="21" spans="1:7" ht="12.75">
      <c r="A21" s="138"/>
      <c r="B21" s="140">
        <f aca="true" t="shared" si="0" ref="B21:G21">SUM(B17:B19)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>
        <f t="shared" si="0"/>
        <v>0</v>
      </c>
      <c r="G21" s="140">
        <f t="shared" si="0"/>
        <v>0</v>
      </c>
    </row>
    <row r="23" ht="12.75">
      <c r="A23" t="s">
        <v>220</v>
      </c>
    </row>
    <row r="24" spans="1:6" ht="12.75">
      <c r="A24" t="s">
        <v>221</v>
      </c>
      <c r="B24" t="e">
        <f>B5/B21</f>
        <v>#DIV/0!</v>
      </c>
      <c r="C24" t="e">
        <f>C5/C21</f>
        <v>#DIV/0!</v>
      </c>
      <c r="D24" t="e">
        <f>D5/D21</f>
        <v>#DIV/0!</v>
      </c>
      <c r="E24" t="e">
        <f>E5/E21</f>
        <v>#DIV/0!</v>
      </c>
      <c r="F24" t="e">
        <f>F5/F21</f>
        <v>#DIV/0!</v>
      </c>
    </row>
    <row r="25" spans="1:6" ht="12.75">
      <c r="A25" t="s">
        <v>221</v>
      </c>
      <c r="B25" t="e">
        <f>B6/B21</f>
        <v>#DIV/0!</v>
      </c>
      <c r="C25" t="e">
        <f>C6/C21</f>
        <v>#DIV/0!</v>
      </c>
      <c r="D25" t="e">
        <f>D6/D21</f>
        <v>#DIV/0!</v>
      </c>
      <c r="E25" t="e">
        <f>E6/E21</f>
        <v>#DIV/0!</v>
      </c>
      <c r="F25" t="e">
        <f>F6/F21</f>
        <v>#DIV/0!</v>
      </c>
    </row>
    <row r="27" spans="1:7" ht="12.75">
      <c r="A27" s="138" t="s">
        <v>205</v>
      </c>
      <c r="B27" s="140" t="e">
        <f>B8/B17</f>
        <v>#DIV/0!</v>
      </c>
      <c r="C27" s="140" t="e">
        <f>C8/C17</f>
        <v>#DIV/0!</v>
      </c>
      <c r="D27" s="140" t="e">
        <f>D8/D17</f>
        <v>#DIV/0!</v>
      </c>
      <c r="E27" s="140" t="e">
        <f>E8/E17</f>
        <v>#DIV/0!</v>
      </c>
      <c r="F27" s="140" t="e">
        <f>$F$8/F17</f>
        <v>#DIV/0!</v>
      </c>
      <c r="G27" s="140" t="e">
        <f>$F$8/G17</f>
        <v>#DIV/0!</v>
      </c>
    </row>
    <row r="28" spans="1:7" ht="12.75">
      <c r="A28" t="s">
        <v>212</v>
      </c>
      <c r="B28" s="140" t="e">
        <f aca="true" t="shared" si="1" ref="B28:E29">B9/B17</f>
        <v>#DIV/0!</v>
      </c>
      <c r="C28" s="140" t="e">
        <f t="shared" si="1"/>
        <v>#DIV/0!</v>
      </c>
      <c r="D28" s="140" t="e">
        <f t="shared" si="1"/>
        <v>#DIV/0!</v>
      </c>
      <c r="E28" s="140" t="e">
        <f t="shared" si="1"/>
        <v>#DIV/0!</v>
      </c>
      <c r="F28" s="140" t="e">
        <f>$F$9/F17</f>
        <v>#DIV/0!</v>
      </c>
      <c r="G28" s="140" t="e">
        <f>$F$9/G17</f>
        <v>#DIV/0!</v>
      </c>
    </row>
    <row r="29" spans="1:7" ht="12.75">
      <c r="A29" s="138" t="s">
        <v>206</v>
      </c>
      <c r="B29" s="140" t="e">
        <f t="shared" si="1"/>
        <v>#DIV/0!</v>
      </c>
      <c r="C29" s="140" t="e">
        <f t="shared" si="1"/>
        <v>#DIV/0!</v>
      </c>
      <c r="D29" s="140" t="e">
        <f t="shared" si="1"/>
        <v>#DIV/0!</v>
      </c>
      <c r="E29" s="140" t="e">
        <f t="shared" si="1"/>
        <v>#DIV/0!</v>
      </c>
      <c r="F29" s="140" t="e">
        <f>$F$10/F18</f>
        <v>#DIV/0!</v>
      </c>
      <c r="G29" s="140" t="e">
        <f>$F$10/G18</f>
        <v>#DIV/0!</v>
      </c>
    </row>
    <row r="30" spans="1:7" ht="12.75">
      <c r="A30" t="s">
        <v>213</v>
      </c>
      <c r="B30" s="140" t="e">
        <f aca="true" t="shared" si="2" ref="B30:E31">B11/B18</f>
        <v>#DIV/0!</v>
      </c>
      <c r="C30" s="140" t="e">
        <f t="shared" si="2"/>
        <v>#DIV/0!</v>
      </c>
      <c r="D30" s="140" t="e">
        <f t="shared" si="2"/>
        <v>#DIV/0!</v>
      </c>
      <c r="E30" s="140" t="e">
        <f t="shared" si="2"/>
        <v>#DIV/0!</v>
      </c>
      <c r="F30" s="140" t="e">
        <f>$F$11/F18</f>
        <v>#DIV/0!</v>
      </c>
      <c r="G30" s="140" t="e">
        <f>$F$11/G18</f>
        <v>#DIV/0!</v>
      </c>
    </row>
    <row r="31" spans="1:7" ht="12.75">
      <c r="A31" s="138" t="s">
        <v>214</v>
      </c>
      <c r="B31" s="140" t="e">
        <f t="shared" si="2"/>
        <v>#DIV/0!</v>
      </c>
      <c r="C31" s="140" t="e">
        <f t="shared" si="2"/>
        <v>#DIV/0!</v>
      </c>
      <c r="D31" s="140" t="e">
        <f t="shared" si="2"/>
        <v>#DIV/0!</v>
      </c>
      <c r="E31" s="140" t="e">
        <f t="shared" si="2"/>
        <v>#DIV/0!</v>
      </c>
      <c r="F31" s="140" t="e">
        <f>$F$12/F19</f>
        <v>#DIV/0!</v>
      </c>
      <c r="G31" s="140" t="e">
        <f>$F$12/G19</f>
        <v>#DIV/0!</v>
      </c>
    </row>
    <row r="32" spans="1:7" ht="12.75">
      <c r="A32" t="s">
        <v>215</v>
      </c>
      <c r="B32" s="140" t="e">
        <f>B13/B19</f>
        <v>#DIV/0!</v>
      </c>
      <c r="C32" s="140" t="e">
        <f>C13/C19</f>
        <v>#DIV/0!</v>
      </c>
      <c r="D32" s="140" t="e">
        <f>D13/D19</f>
        <v>#DIV/0!</v>
      </c>
      <c r="E32" s="140" t="e">
        <f>E13/E19</f>
        <v>#DIV/0!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110</v>
      </c>
    </row>
    <row r="2" spans="1:11" ht="18" customHeight="1">
      <c r="A2" s="710" t="s">
        <v>137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</row>
    <row r="3" ht="15" customHeight="1"/>
    <row r="4" spans="1:11" s="125" customFormat="1" ht="22.5" customHeight="1">
      <c r="A4" s="711" t="s">
        <v>0</v>
      </c>
      <c r="B4" s="711" t="s">
        <v>1</v>
      </c>
      <c r="C4" s="711" t="s">
        <v>2</v>
      </c>
      <c r="D4" s="711" t="s">
        <v>136</v>
      </c>
      <c r="E4" s="711" t="s">
        <v>98</v>
      </c>
      <c r="F4" s="711">
        <v>2011</v>
      </c>
      <c r="G4" s="711">
        <v>2012</v>
      </c>
      <c r="H4" s="713">
        <v>2013</v>
      </c>
      <c r="I4" s="711">
        <v>2014</v>
      </c>
      <c r="J4" s="711">
        <v>2015</v>
      </c>
      <c r="K4" s="711" t="s">
        <v>99</v>
      </c>
    </row>
    <row r="5" spans="1:11" s="125" customFormat="1" ht="21" customHeight="1">
      <c r="A5" s="712"/>
      <c r="B5" s="712"/>
      <c r="C5" s="712"/>
      <c r="D5" s="712"/>
      <c r="E5" s="712"/>
      <c r="F5" s="712"/>
      <c r="G5" s="712"/>
      <c r="H5" s="714"/>
      <c r="I5" s="712"/>
      <c r="J5" s="712"/>
      <c r="K5" s="712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106</v>
      </c>
      <c r="B7" s="16" t="s">
        <v>124</v>
      </c>
      <c r="C7" s="30" t="s">
        <v>20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22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122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107</v>
      </c>
      <c r="B10" s="16" t="s">
        <v>123</v>
      </c>
      <c r="C10" s="30" t="s">
        <v>20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128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114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120</v>
      </c>
      <c r="B13" s="16" t="s">
        <v>111</v>
      </c>
      <c r="C13" s="30" t="s">
        <v>20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128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119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112</v>
      </c>
      <c r="C17" s="30" t="s">
        <v>20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22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113</v>
      </c>
      <c r="C19" s="30" t="s">
        <v>20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22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121</v>
      </c>
      <c r="B22" s="16" t="s">
        <v>115</v>
      </c>
      <c r="C22" s="30" t="s">
        <v>20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22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116</v>
      </c>
      <c r="C25" s="30" t="s">
        <v>20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125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126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117</v>
      </c>
      <c r="C28" s="30" t="s">
        <v>20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125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127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23</v>
      </c>
      <c r="B31" s="77" t="s">
        <v>118</v>
      </c>
      <c r="C31" s="10" t="s">
        <v>20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180</v>
      </c>
    </row>
    <row r="5" spans="1:17" ht="12.75">
      <c r="A5" s="128"/>
      <c r="B5" s="128">
        <v>2010</v>
      </c>
      <c r="C5" s="715">
        <v>2011</v>
      </c>
      <c r="D5" s="715"/>
      <c r="E5" s="715"/>
      <c r="F5" s="715">
        <v>2012</v>
      </c>
      <c r="G5" s="715"/>
      <c r="H5" s="715"/>
      <c r="I5" s="715">
        <v>2013</v>
      </c>
      <c r="J5" s="715"/>
      <c r="K5" s="715"/>
      <c r="L5" s="715">
        <v>2014</v>
      </c>
      <c r="M5" s="715"/>
      <c r="N5" s="715"/>
      <c r="O5" s="715">
        <v>2015</v>
      </c>
      <c r="P5" s="715"/>
      <c r="Q5" s="715"/>
    </row>
    <row r="6" spans="1:19" ht="15">
      <c r="A6" s="128"/>
      <c r="B6" s="128"/>
      <c r="C6" s="129" t="s">
        <v>175</v>
      </c>
      <c r="D6" s="129" t="s">
        <v>176</v>
      </c>
      <c r="E6" s="129" t="s">
        <v>177</v>
      </c>
      <c r="F6" s="130" t="s">
        <v>175</v>
      </c>
      <c r="G6" s="130" t="s">
        <v>176</v>
      </c>
      <c r="H6" s="130" t="s">
        <v>177</v>
      </c>
      <c r="I6" s="129" t="s">
        <v>175</v>
      </c>
      <c r="J6" s="129" t="s">
        <v>176</v>
      </c>
      <c r="K6" s="129" t="s">
        <v>177</v>
      </c>
      <c r="L6" s="130" t="s">
        <v>175</v>
      </c>
      <c r="M6" s="130" t="s">
        <v>176</v>
      </c>
      <c r="N6" s="130" t="s">
        <v>177</v>
      </c>
      <c r="O6" s="129" t="s">
        <v>175</v>
      </c>
      <c r="P6" s="129" t="s">
        <v>176</v>
      </c>
      <c r="Q6" s="129" t="s">
        <v>177</v>
      </c>
      <c r="R6" s="136" t="s">
        <v>175</v>
      </c>
      <c r="S6" s="136" t="s">
        <v>176</v>
      </c>
    </row>
    <row r="7" spans="1:19" ht="57">
      <c r="A7" s="131" t="s">
        <v>10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11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174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178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179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191</v>
      </c>
      <c r="C2" s="716">
        <v>2011</v>
      </c>
      <c r="D2" s="716"/>
      <c r="E2" s="716">
        <v>2012</v>
      </c>
      <c r="F2" s="716"/>
      <c r="G2" s="716">
        <v>2013</v>
      </c>
      <c r="H2" s="716"/>
      <c r="I2" s="716">
        <v>2014</v>
      </c>
      <c r="J2" s="716"/>
      <c r="K2" s="716">
        <v>2015</v>
      </c>
      <c r="L2" s="716"/>
    </row>
    <row r="3" spans="3:12" ht="27.75" customHeight="1">
      <c r="C3" t="s">
        <v>175</v>
      </c>
      <c r="D3" t="s">
        <v>176</v>
      </c>
      <c r="E3" t="s">
        <v>175</v>
      </c>
      <c r="F3" t="s">
        <v>176</v>
      </c>
      <c r="G3" t="s">
        <v>175</v>
      </c>
      <c r="H3" t="s">
        <v>176</v>
      </c>
      <c r="I3" t="s">
        <v>175</v>
      </c>
      <c r="J3" t="s">
        <v>176</v>
      </c>
      <c r="K3" t="s">
        <v>175</v>
      </c>
      <c r="L3" t="s">
        <v>176</v>
      </c>
    </row>
    <row r="4" spans="1:12" ht="27.75" customHeight="1">
      <c r="A4" t="s">
        <v>181</v>
      </c>
      <c r="B4" t="s">
        <v>192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118</v>
      </c>
      <c r="B5" t="s">
        <v>192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182</v>
      </c>
      <c r="B6" t="s">
        <v>193</v>
      </c>
      <c r="C6" t="e">
        <f>'BM6'!#REF!</f>
        <v>#REF!</v>
      </c>
      <c r="E6" t="e">
        <f>'BM6'!#REF!</f>
        <v>#REF!</v>
      </c>
      <c r="G6" t="e">
        <f>'BM6'!#REF!</f>
        <v>#REF!</v>
      </c>
      <c r="I6" t="e">
        <f>'BM6'!#REF!</f>
        <v>#REF!</v>
      </c>
      <c r="K6" t="e">
        <f>'BM6'!#REF!</f>
        <v>#REF!</v>
      </c>
    </row>
    <row r="7" spans="1:11" ht="27.75" customHeight="1">
      <c r="A7" t="s">
        <v>183</v>
      </c>
      <c r="B7" t="s">
        <v>192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184</v>
      </c>
    </row>
    <row r="10" ht="27.75" customHeight="1">
      <c r="A10" t="s">
        <v>185</v>
      </c>
    </row>
    <row r="11" ht="27.75" customHeight="1">
      <c r="A11" t="s">
        <v>186</v>
      </c>
    </row>
    <row r="12" ht="27.75" customHeight="1">
      <c r="A12" t="s">
        <v>187</v>
      </c>
    </row>
    <row r="13" spans="1:11" ht="27.75" customHeight="1">
      <c r="A13" t="s">
        <v>188</v>
      </c>
      <c r="C13" t="e">
        <f>'BM6'!#REF!</f>
        <v>#REF!</v>
      </c>
      <c r="E13" t="e">
        <f>'BM6'!#REF!</f>
        <v>#REF!</v>
      </c>
      <c r="G13" t="e">
        <f>'BM6'!#REF!</f>
        <v>#REF!</v>
      </c>
      <c r="I13" t="e">
        <f>'BM6'!#REF!</f>
        <v>#REF!</v>
      </c>
      <c r="K13" t="e">
        <f>'BM6'!#REF!</f>
        <v>#REF!</v>
      </c>
    </row>
    <row r="14" ht="27.75" customHeight="1">
      <c r="A14" t="s">
        <v>189</v>
      </c>
    </row>
    <row r="15" ht="27.75" customHeight="1">
      <c r="A15" t="s">
        <v>190</v>
      </c>
    </row>
    <row r="16" ht="27.75" customHeight="1"/>
    <row r="17" spans="1:12" ht="27.75" customHeight="1">
      <c r="A17" t="s">
        <v>178</v>
      </c>
      <c r="B17" t="s">
        <v>194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195</v>
      </c>
      <c r="C19">
        <v>100</v>
      </c>
    </row>
    <row r="20" ht="18.75" customHeight="1">
      <c r="A20" t="s">
        <v>196</v>
      </c>
    </row>
    <row r="21" spans="1:12" ht="18.75" customHeight="1">
      <c r="A21" t="s">
        <v>197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198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45</v>
      </c>
    </row>
    <row r="25" ht="18.75" customHeight="1">
      <c r="A25" t="s">
        <v>199</v>
      </c>
    </row>
    <row r="26" ht="18.75" customHeight="1">
      <c r="A26" t="s">
        <v>200</v>
      </c>
    </row>
    <row r="27" ht="18.75" customHeight="1">
      <c r="A27" t="s">
        <v>201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="70" zoomScaleNormal="70" zoomScalePageLayoutView="0" workbookViewId="0" topLeftCell="A1">
      <selection activeCell="C8" sqref="C8"/>
    </sheetView>
  </sheetViews>
  <sheetFormatPr defaultColWidth="9.140625" defaultRowHeight="12.75"/>
  <cols>
    <col min="1" max="1" width="5.8515625" style="415" customWidth="1"/>
    <col min="2" max="2" width="45.421875" style="415" customWidth="1"/>
    <col min="3" max="3" width="16.140625" style="416" customWidth="1"/>
    <col min="4" max="4" width="14.140625" style="416" customWidth="1"/>
    <col min="5" max="8" width="12.57421875" style="415" customWidth="1"/>
    <col min="9" max="9" width="14.8515625" style="415" customWidth="1"/>
    <col min="10" max="10" width="15.57421875" style="415" customWidth="1"/>
    <col min="11" max="11" width="19.00390625" style="415" customWidth="1"/>
    <col min="12" max="16384" width="9.140625" style="415" customWidth="1"/>
  </cols>
  <sheetData>
    <row r="1" spans="9:11" ht="29.25" customHeight="1">
      <c r="I1" s="408" t="s">
        <v>479</v>
      </c>
      <c r="J1" s="719" t="s">
        <v>462</v>
      </c>
      <c r="K1" s="719"/>
    </row>
    <row r="2" spans="2:11" ht="29.25" customHeight="1">
      <c r="B2" s="718" t="s">
        <v>568</v>
      </c>
      <c r="C2" s="718"/>
      <c r="D2" s="718"/>
      <c r="E2" s="718"/>
      <c r="F2" s="718"/>
      <c r="G2" s="718"/>
      <c r="H2" s="718"/>
      <c r="I2" s="718"/>
      <c r="J2" s="718"/>
      <c r="K2" s="718"/>
    </row>
    <row r="3" spans="2:11" ht="33" customHeight="1">
      <c r="B3" s="717" t="s">
        <v>508</v>
      </c>
      <c r="C3" s="717"/>
      <c r="D3" s="717"/>
      <c r="E3" s="717"/>
      <c r="F3" s="717"/>
      <c r="G3" s="717"/>
      <c r="H3" s="717"/>
      <c r="I3" s="717"/>
      <c r="J3" s="717"/>
      <c r="K3" s="447"/>
    </row>
    <row r="4" spans="2:11" ht="45" customHeight="1">
      <c r="B4" s="717" t="s">
        <v>594</v>
      </c>
      <c r="C4" s="717"/>
      <c r="D4" s="717"/>
      <c r="E4" s="717"/>
      <c r="F4" s="717"/>
      <c r="G4" s="717"/>
      <c r="H4" s="717"/>
      <c r="I4" s="717"/>
      <c r="J4" s="717"/>
      <c r="K4" s="717"/>
    </row>
    <row r="5" spans="2:11" ht="30.75" customHeight="1">
      <c r="B5" s="447"/>
      <c r="C5" s="448"/>
      <c r="D5" s="448"/>
      <c r="E5" s="447"/>
      <c r="F5" s="447"/>
      <c r="G5" s="447"/>
      <c r="H5" s="447"/>
      <c r="I5" s="447"/>
      <c r="J5" s="447"/>
      <c r="K5" s="447"/>
    </row>
    <row r="6" spans="1:11" ht="82.5" customHeight="1">
      <c r="A6" s="636" t="s">
        <v>0</v>
      </c>
      <c r="B6" s="450" t="s">
        <v>302</v>
      </c>
      <c r="C6" s="450" t="s">
        <v>191</v>
      </c>
      <c r="D6" s="450" t="s">
        <v>523</v>
      </c>
      <c r="E6" s="450" t="s">
        <v>331</v>
      </c>
      <c r="F6" s="450" t="s">
        <v>332</v>
      </c>
      <c r="G6" s="450" t="s">
        <v>333</v>
      </c>
      <c r="H6" s="450" t="s">
        <v>334</v>
      </c>
      <c r="I6" s="450" t="s">
        <v>335</v>
      </c>
      <c r="J6" s="450" t="s">
        <v>537</v>
      </c>
      <c r="K6" s="426" t="s">
        <v>586</v>
      </c>
    </row>
    <row r="7" spans="1:11" ht="30" customHeight="1">
      <c r="A7" s="636" t="s">
        <v>106</v>
      </c>
      <c r="B7" s="449" t="s">
        <v>595</v>
      </c>
      <c r="C7" s="451"/>
      <c r="D7" s="451"/>
      <c r="E7" s="452"/>
      <c r="F7" s="452"/>
      <c r="G7" s="452"/>
      <c r="H7" s="452"/>
      <c r="I7" s="452"/>
      <c r="J7" s="452"/>
      <c r="K7" s="452"/>
    </row>
    <row r="8" spans="1:11" ht="30" customHeight="1">
      <c r="A8" s="636">
        <v>1</v>
      </c>
      <c r="B8" s="452" t="s">
        <v>596</v>
      </c>
      <c r="C8" s="451" t="s">
        <v>551</v>
      </c>
      <c r="D8" s="451"/>
      <c r="E8" s="452"/>
      <c r="F8" s="452"/>
      <c r="G8" s="452"/>
      <c r="H8" s="452"/>
      <c r="I8" s="452"/>
      <c r="J8" s="452"/>
      <c r="K8" s="452"/>
    </row>
    <row r="9" spans="1:11" ht="30" customHeight="1">
      <c r="A9" s="636"/>
      <c r="B9" s="452" t="s">
        <v>226</v>
      </c>
      <c r="D9" s="451"/>
      <c r="E9" s="452"/>
      <c r="F9" s="452"/>
      <c r="G9" s="452"/>
      <c r="H9" s="452"/>
      <c r="I9" s="452"/>
      <c r="J9" s="452"/>
      <c r="K9" s="452"/>
    </row>
    <row r="10" spans="1:11" ht="30" customHeight="1">
      <c r="A10" s="636"/>
      <c r="B10" s="453" t="s">
        <v>552</v>
      </c>
      <c r="C10" s="451" t="s">
        <v>551</v>
      </c>
      <c r="D10" s="451"/>
      <c r="E10" s="452"/>
      <c r="F10" s="452"/>
      <c r="G10" s="452"/>
      <c r="H10" s="452"/>
      <c r="I10" s="452"/>
      <c r="J10" s="452"/>
      <c r="K10" s="452"/>
    </row>
    <row r="11" spans="1:11" ht="30" customHeight="1">
      <c r="A11" s="636"/>
      <c r="B11" s="453" t="s">
        <v>553</v>
      </c>
      <c r="C11" s="451" t="s">
        <v>551</v>
      </c>
      <c r="D11" s="451"/>
      <c r="E11" s="452"/>
      <c r="F11" s="452"/>
      <c r="G11" s="452"/>
      <c r="H11" s="452"/>
      <c r="I11" s="452"/>
      <c r="J11" s="452"/>
      <c r="K11" s="452"/>
    </row>
    <row r="12" spans="1:11" ht="30" customHeight="1">
      <c r="A12" s="636">
        <v>2</v>
      </c>
      <c r="B12" s="452" t="s">
        <v>597</v>
      </c>
      <c r="C12" s="451" t="s">
        <v>551</v>
      </c>
      <c r="D12" s="451"/>
      <c r="E12" s="452"/>
      <c r="F12" s="452"/>
      <c r="G12" s="452"/>
      <c r="H12" s="452"/>
      <c r="I12" s="452"/>
      <c r="J12" s="452"/>
      <c r="K12" s="452"/>
    </row>
    <row r="13" spans="1:11" ht="64.5" customHeight="1">
      <c r="A13" s="636">
        <v>3</v>
      </c>
      <c r="B13" s="452" t="s">
        <v>598</v>
      </c>
      <c r="C13" s="451" t="s">
        <v>551</v>
      </c>
      <c r="D13" s="451"/>
      <c r="E13" s="452"/>
      <c r="F13" s="452"/>
      <c r="G13" s="452"/>
      <c r="H13" s="452"/>
      <c r="I13" s="452"/>
      <c r="J13" s="452"/>
      <c r="K13" s="452"/>
    </row>
    <row r="14" spans="1:11" ht="30" customHeight="1">
      <c r="A14" s="636">
        <v>4</v>
      </c>
      <c r="B14" s="452" t="s">
        <v>599</v>
      </c>
      <c r="C14" s="451" t="s">
        <v>475</v>
      </c>
      <c r="D14" s="451"/>
      <c r="E14" s="452"/>
      <c r="F14" s="452"/>
      <c r="G14" s="452"/>
      <c r="H14" s="452"/>
      <c r="I14" s="452"/>
      <c r="J14" s="452"/>
      <c r="K14" s="452"/>
    </row>
    <row r="15" spans="1:11" ht="30" customHeight="1">
      <c r="A15" s="636">
        <v>5</v>
      </c>
      <c r="B15" s="452" t="s">
        <v>600</v>
      </c>
      <c r="C15" s="451" t="s">
        <v>475</v>
      </c>
      <c r="D15" s="451"/>
      <c r="E15" s="452"/>
      <c r="F15" s="452"/>
      <c r="G15" s="452"/>
      <c r="H15" s="452"/>
      <c r="I15" s="452"/>
      <c r="J15" s="452"/>
      <c r="K15" s="452"/>
    </row>
    <row r="16" spans="1:11" ht="30" customHeight="1">
      <c r="A16" s="636">
        <v>6</v>
      </c>
      <c r="B16" s="452" t="s">
        <v>601</v>
      </c>
      <c r="C16" s="451" t="s">
        <v>475</v>
      </c>
      <c r="D16" s="451"/>
      <c r="E16" s="452"/>
      <c r="F16" s="452"/>
      <c r="G16" s="452"/>
      <c r="H16" s="452"/>
      <c r="I16" s="452"/>
      <c r="J16" s="452"/>
      <c r="K16" s="452"/>
    </row>
    <row r="17" spans="1:11" ht="30" customHeight="1">
      <c r="A17" s="636">
        <v>7</v>
      </c>
      <c r="B17" s="452" t="s">
        <v>602</v>
      </c>
      <c r="C17" s="451" t="s">
        <v>475</v>
      </c>
      <c r="D17" s="451"/>
      <c r="E17" s="452"/>
      <c r="F17" s="452"/>
      <c r="G17" s="452"/>
      <c r="H17" s="452"/>
      <c r="I17" s="452"/>
      <c r="J17" s="452"/>
      <c r="K17" s="452"/>
    </row>
    <row r="18" spans="1:11" ht="30" customHeight="1">
      <c r="A18" s="636">
        <v>8</v>
      </c>
      <c r="B18" s="452" t="s">
        <v>603</v>
      </c>
      <c r="C18" s="451" t="s">
        <v>475</v>
      </c>
      <c r="D18" s="451"/>
      <c r="E18" s="452"/>
      <c r="F18" s="452"/>
      <c r="G18" s="452"/>
      <c r="H18" s="452"/>
      <c r="I18" s="452"/>
      <c r="J18" s="452"/>
      <c r="K18" s="452"/>
    </row>
    <row r="19" spans="1:11" ht="30" customHeight="1">
      <c r="A19" s="636">
        <v>9</v>
      </c>
      <c r="B19" s="452" t="s">
        <v>604</v>
      </c>
      <c r="C19" s="451" t="s">
        <v>475</v>
      </c>
      <c r="D19" s="451"/>
      <c r="E19" s="452"/>
      <c r="F19" s="452"/>
      <c r="G19" s="452"/>
      <c r="H19" s="452"/>
      <c r="I19" s="452"/>
      <c r="J19" s="452"/>
      <c r="K19" s="452"/>
    </row>
    <row r="20" spans="1:11" ht="30" customHeight="1">
      <c r="A20" s="636" t="s">
        <v>107</v>
      </c>
      <c r="B20" s="449" t="s">
        <v>605</v>
      </c>
      <c r="C20" s="451"/>
      <c r="D20" s="451"/>
      <c r="E20" s="452"/>
      <c r="F20" s="452"/>
      <c r="G20" s="452"/>
      <c r="H20" s="452"/>
      <c r="I20" s="452"/>
      <c r="J20" s="452"/>
      <c r="K20" s="452"/>
    </row>
    <row r="21" spans="1:11" ht="33">
      <c r="A21" s="636">
        <v>1</v>
      </c>
      <c r="B21" s="452" t="s">
        <v>606</v>
      </c>
      <c r="C21" s="451" t="s">
        <v>551</v>
      </c>
      <c r="D21" s="451"/>
      <c r="E21" s="452"/>
      <c r="F21" s="452"/>
      <c r="G21" s="452"/>
      <c r="H21" s="452"/>
      <c r="I21" s="452"/>
      <c r="J21" s="452"/>
      <c r="K21" s="452"/>
    </row>
    <row r="22" spans="1:11" ht="30" customHeight="1">
      <c r="A22" s="636">
        <v>2</v>
      </c>
      <c r="B22" s="452" t="s">
        <v>607</v>
      </c>
      <c r="C22" s="451" t="s">
        <v>551</v>
      </c>
      <c r="D22" s="451"/>
      <c r="E22" s="452"/>
      <c r="F22" s="452"/>
      <c r="G22" s="452"/>
      <c r="H22" s="452"/>
      <c r="I22" s="452"/>
      <c r="J22" s="452"/>
      <c r="K22" s="452"/>
    </row>
    <row r="23" spans="1:11" ht="30" customHeight="1">
      <c r="A23" s="636">
        <v>3</v>
      </c>
      <c r="B23" s="452" t="s">
        <v>608</v>
      </c>
      <c r="C23" s="451" t="s">
        <v>476</v>
      </c>
      <c r="D23" s="451"/>
      <c r="E23" s="452"/>
      <c r="F23" s="452"/>
      <c r="G23" s="452"/>
      <c r="H23" s="452"/>
      <c r="I23" s="452"/>
      <c r="J23" s="452"/>
      <c r="K23" s="452"/>
    </row>
    <row r="24" spans="1:11" ht="30" customHeight="1">
      <c r="A24" s="636"/>
      <c r="B24" s="454" t="s">
        <v>477</v>
      </c>
      <c r="C24" s="451" t="s">
        <v>476</v>
      </c>
      <c r="D24" s="451"/>
      <c r="E24" s="452"/>
      <c r="F24" s="452"/>
      <c r="G24" s="452"/>
      <c r="H24" s="452"/>
      <c r="I24" s="452"/>
      <c r="J24" s="452"/>
      <c r="K24" s="452"/>
    </row>
    <row r="25" spans="1:11" ht="42.75" customHeight="1">
      <c r="A25" s="636">
        <v>4</v>
      </c>
      <c r="B25" s="452" t="s">
        <v>609</v>
      </c>
      <c r="C25" s="451" t="s">
        <v>478</v>
      </c>
      <c r="D25" s="451"/>
      <c r="E25" s="452"/>
      <c r="F25" s="452"/>
      <c r="G25" s="452"/>
      <c r="H25" s="452"/>
      <c r="I25" s="452"/>
      <c r="J25" s="452"/>
      <c r="K25" s="452"/>
    </row>
    <row r="26" spans="1:11" ht="30" customHeight="1">
      <c r="A26" s="636">
        <v>5</v>
      </c>
      <c r="B26" s="452" t="s">
        <v>610</v>
      </c>
      <c r="C26" s="451" t="s">
        <v>475</v>
      </c>
      <c r="D26" s="451"/>
      <c r="E26" s="452"/>
      <c r="F26" s="452"/>
      <c r="G26" s="452"/>
      <c r="H26" s="452"/>
      <c r="I26" s="452"/>
      <c r="J26" s="452"/>
      <c r="K26" s="452"/>
    </row>
    <row r="27" spans="1:11" ht="30" customHeight="1">
      <c r="A27" s="636">
        <v>6</v>
      </c>
      <c r="B27" s="452" t="s">
        <v>611</v>
      </c>
      <c r="C27" s="451" t="s">
        <v>475</v>
      </c>
      <c r="D27" s="451"/>
      <c r="E27" s="452"/>
      <c r="F27" s="452"/>
      <c r="G27" s="452"/>
      <c r="H27" s="452"/>
      <c r="I27" s="452"/>
      <c r="J27" s="452"/>
      <c r="K27" s="452"/>
    </row>
    <row r="28" spans="1:11" ht="30" customHeight="1">
      <c r="A28" s="636">
        <v>7</v>
      </c>
      <c r="B28" s="452" t="s">
        <v>612</v>
      </c>
      <c r="C28" s="451" t="s">
        <v>475</v>
      </c>
      <c r="D28" s="451"/>
      <c r="E28" s="452"/>
      <c r="F28" s="452"/>
      <c r="G28" s="452"/>
      <c r="H28" s="452"/>
      <c r="I28" s="452"/>
      <c r="J28" s="452"/>
      <c r="K28" s="452"/>
    </row>
    <row r="29" spans="1:11" ht="30" customHeight="1">
      <c r="A29" s="636">
        <v>8</v>
      </c>
      <c r="B29" s="452" t="s">
        <v>613</v>
      </c>
      <c r="C29" s="451" t="s">
        <v>475</v>
      </c>
      <c r="D29" s="451"/>
      <c r="E29" s="452"/>
      <c r="F29" s="452"/>
      <c r="G29" s="452"/>
      <c r="H29" s="452"/>
      <c r="I29" s="452"/>
      <c r="J29" s="452"/>
      <c r="K29" s="452"/>
    </row>
    <row r="30" spans="1:11" ht="62.25" customHeight="1">
      <c r="A30" s="636">
        <v>9</v>
      </c>
      <c r="B30" s="452" t="s">
        <v>614</v>
      </c>
      <c r="C30" s="451" t="s">
        <v>475</v>
      </c>
      <c r="D30" s="451"/>
      <c r="E30" s="452"/>
      <c r="F30" s="452"/>
      <c r="G30" s="452"/>
      <c r="H30" s="452"/>
      <c r="I30" s="452"/>
      <c r="J30" s="452"/>
      <c r="K30" s="452"/>
    </row>
    <row r="31" spans="2:11" ht="18.75">
      <c r="B31" s="447"/>
      <c r="C31" s="448"/>
      <c r="D31" s="448"/>
      <c r="E31" s="447"/>
      <c r="F31" s="447"/>
      <c r="G31" s="447"/>
      <c r="H31" s="447"/>
      <c r="I31" s="447"/>
      <c r="J31" s="447"/>
      <c r="K31" s="447"/>
    </row>
    <row r="32" spans="2:11" ht="18.75">
      <c r="B32" s="658" t="s">
        <v>570</v>
      </c>
      <c r="C32" s="658"/>
      <c r="D32" s="658"/>
      <c r="E32" s="447"/>
      <c r="F32" s="447"/>
      <c r="G32" s="447"/>
      <c r="H32" s="447"/>
      <c r="I32" s="447"/>
      <c r="J32" s="447"/>
      <c r="K32" s="447"/>
    </row>
    <row r="33" spans="2:11" ht="18.75">
      <c r="B33" s="447"/>
      <c r="C33" s="448"/>
      <c r="D33" s="448"/>
      <c r="E33" s="447"/>
      <c r="F33" s="447"/>
      <c r="G33" s="447"/>
      <c r="H33" s="447"/>
      <c r="I33" s="447"/>
      <c r="J33" s="447"/>
      <c r="K33" s="447"/>
    </row>
    <row r="34" spans="2:11" ht="18.75">
      <c r="B34" s="447"/>
      <c r="C34" s="448"/>
      <c r="D34" s="448"/>
      <c r="E34" s="447"/>
      <c r="F34" s="447"/>
      <c r="G34" s="447"/>
      <c r="H34" s="447"/>
      <c r="I34" s="447"/>
      <c r="J34" s="447"/>
      <c r="K34" s="447"/>
    </row>
    <row r="35" spans="2:11" ht="18.75">
      <c r="B35" s="447"/>
      <c r="C35" s="448"/>
      <c r="D35" s="448"/>
      <c r="E35" s="447"/>
      <c r="F35" s="447"/>
      <c r="G35" s="447"/>
      <c r="H35" s="447"/>
      <c r="I35" s="447"/>
      <c r="J35" s="447"/>
      <c r="K35" s="447"/>
    </row>
    <row r="36" spans="2:11" ht="18.75">
      <c r="B36" s="447"/>
      <c r="C36" s="448"/>
      <c r="D36" s="448"/>
      <c r="E36" s="447"/>
      <c r="F36" s="447"/>
      <c r="G36" s="447"/>
      <c r="H36" s="447"/>
      <c r="I36" s="447"/>
      <c r="J36" s="447"/>
      <c r="K36" s="447"/>
    </row>
    <row r="37" spans="2:11" ht="18.75">
      <c r="B37" s="447"/>
      <c r="C37" s="448"/>
      <c r="D37" s="448"/>
      <c r="E37" s="447"/>
      <c r="F37" s="447"/>
      <c r="G37" s="447"/>
      <c r="H37" s="447"/>
      <c r="I37" s="447"/>
      <c r="J37" s="447"/>
      <c r="K37" s="447"/>
    </row>
    <row r="38" spans="2:11" ht="18.75">
      <c r="B38" s="447"/>
      <c r="C38" s="448"/>
      <c r="D38" s="448"/>
      <c r="E38" s="447"/>
      <c r="F38" s="447"/>
      <c r="G38" s="447"/>
      <c r="H38" s="447"/>
      <c r="I38" s="447"/>
      <c r="J38" s="447"/>
      <c r="K38" s="447"/>
    </row>
    <row r="39" spans="2:11" ht="18.75">
      <c r="B39" s="447"/>
      <c r="C39" s="448"/>
      <c r="D39" s="448"/>
      <c r="E39" s="447"/>
      <c r="F39" s="447"/>
      <c r="G39" s="447"/>
      <c r="H39" s="447"/>
      <c r="I39" s="447"/>
      <c r="J39" s="447"/>
      <c r="K39" s="447"/>
    </row>
    <row r="40" spans="2:11" ht="18.75">
      <c r="B40" s="447"/>
      <c r="C40" s="448"/>
      <c r="D40" s="448"/>
      <c r="E40" s="447"/>
      <c r="F40" s="447"/>
      <c r="G40" s="447"/>
      <c r="H40" s="447"/>
      <c r="I40" s="447"/>
      <c r="J40" s="447"/>
      <c r="K40" s="447"/>
    </row>
    <row r="41" spans="2:11" ht="18.75">
      <c r="B41" s="447"/>
      <c r="C41" s="448"/>
      <c r="D41" s="448"/>
      <c r="E41" s="447"/>
      <c r="F41" s="447"/>
      <c r="G41" s="447"/>
      <c r="H41" s="447"/>
      <c r="I41" s="447"/>
      <c r="J41" s="447"/>
      <c r="K41" s="447"/>
    </row>
    <row r="42" spans="2:11" ht="18.75">
      <c r="B42" s="447"/>
      <c r="C42" s="448"/>
      <c r="D42" s="448"/>
      <c r="E42" s="447"/>
      <c r="F42" s="447"/>
      <c r="G42" s="447"/>
      <c r="H42" s="447"/>
      <c r="I42" s="447"/>
      <c r="J42" s="447"/>
      <c r="K42" s="447"/>
    </row>
    <row r="43" spans="2:11" ht="18.75">
      <c r="B43" s="447"/>
      <c r="C43" s="448"/>
      <c r="D43" s="448"/>
      <c r="E43" s="447"/>
      <c r="F43" s="447"/>
      <c r="G43" s="447"/>
      <c r="H43" s="447"/>
      <c r="I43" s="447"/>
      <c r="J43" s="447"/>
      <c r="K43" s="447"/>
    </row>
    <row r="44" spans="2:11" ht="18.75">
      <c r="B44" s="447"/>
      <c r="C44" s="448"/>
      <c r="D44" s="448"/>
      <c r="E44" s="447"/>
      <c r="F44" s="447"/>
      <c r="G44" s="447"/>
      <c r="H44" s="447"/>
      <c r="I44" s="447"/>
      <c r="J44" s="447"/>
      <c r="K44" s="447"/>
    </row>
    <row r="45" spans="2:11" ht="18.75">
      <c r="B45" s="447"/>
      <c r="C45" s="448"/>
      <c r="D45" s="448"/>
      <c r="E45" s="447"/>
      <c r="F45" s="447"/>
      <c r="G45" s="447"/>
      <c r="H45" s="447"/>
      <c r="I45" s="447"/>
      <c r="J45" s="447"/>
      <c r="K45" s="447"/>
    </row>
    <row r="46" spans="2:11" ht="18.75">
      <c r="B46" s="447"/>
      <c r="C46" s="448"/>
      <c r="D46" s="448"/>
      <c r="E46" s="447"/>
      <c r="F46" s="447"/>
      <c r="G46" s="447"/>
      <c r="H46" s="447"/>
      <c r="I46" s="447"/>
      <c r="J46" s="447"/>
      <c r="K46" s="447"/>
    </row>
    <row r="47" spans="2:11" ht="18.75">
      <c r="B47" s="447"/>
      <c r="C47" s="448"/>
      <c r="D47" s="448"/>
      <c r="E47" s="447"/>
      <c r="F47" s="447"/>
      <c r="G47" s="447"/>
      <c r="H47" s="447"/>
      <c r="I47" s="447"/>
      <c r="J47" s="447"/>
      <c r="K47" s="447"/>
    </row>
    <row r="48" spans="2:11" ht="18.75">
      <c r="B48" s="447"/>
      <c r="C48" s="448"/>
      <c r="D48" s="448"/>
      <c r="E48" s="447"/>
      <c r="F48" s="447"/>
      <c r="G48" s="447"/>
      <c r="H48" s="447"/>
      <c r="I48" s="447"/>
      <c r="J48" s="447"/>
      <c r="K48" s="447"/>
    </row>
    <row r="49" spans="2:11" ht="18.75">
      <c r="B49" s="447"/>
      <c r="C49" s="448"/>
      <c r="D49" s="448"/>
      <c r="E49" s="447"/>
      <c r="F49" s="447"/>
      <c r="G49" s="447"/>
      <c r="H49" s="447"/>
      <c r="I49" s="447"/>
      <c r="J49" s="447"/>
      <c r="K49" s="447"/>
    </row>
    <row r="50" spans="2:11" ht="18.75">
      <c r="B50" s="447"/>
      <c r="C50" s="448"/>
      <c r="D50" s="448"/>
      <c r="E50" s="447"/>
      <c r="F50" s="447"/>
      <c r="G50" s="447"/>
      <c r="H50" s="447"/>
      <c r="I50" s="447"/>
      <c r="J50" s="447"/>
      <c r="K50" s="447"/>
    </row>
    <row r="51" spans="2:11" ht="18.75">
      <c r="B51" s="447"/>
      <c r="C51" s="448"/>
      <c r="D51" s="448"/>
      <c r="E51" s="447"/>
      <c r="F51" s="447"/>
      <c r="G51" s="447"/>
      <c r="H51" s="447"/>
      <c r="I51" s="447"/>
      <c r="J51" s="447"/>
      <c r="K51" s="447"/>
    </row>
    <row r="52" spans="2:11" ht="18.75">
      <c r="B52" s="447"/>
      <c r="C52" s="448"/>
      <c r="D52" s="448"/>
      <c r="E52" s="447"/>
      <c r="F52" s="447"/>
      <c r="G52" s="447"/>
      <c r="H52" s="447"/>
      <c r="I52" s="447"/>
      <c r="J52" s="447"/>
      <c r="K52" s="447"/>
    </row>
    <row r="53" spans="2:11" ht="18.75">
      <c r="B53" s="447"/>
      <c r="C53" s="448"/>
      <c r="D53" s="448"/>
      <c r="E53" s="447"/>
      <c r="F53" s="447"/>
      <c r="G53" s="447"/>
      <c r="H53" s="447"/>
      <c r="I53" s="447"/>
      <c r="J53" s="447"/>
      <c r="K53" s="447"/>
    </row>
    <row r="54" spans="2:11" ht="18.75">
      <c r="B54" s="447"/>
      <c r="C54" s="448"/>
      <c r="D54" s="448"/>
      <c r="E54" s="447"/>
      <c r="F54" s="447"/>
      <c r="G54" s="447"/>
      <c r="H54" s="447"/>
      <c r="I54" s="447"/>
      <c r="J54" s="447"/>
      <c r="K54" s="447"/>
    </row>
    <row r="55" spans="2:11" ht="18.75">
      <c r="B55" s="447"/>
      <c r="C55" s="448"/>
      <c r="D55" s="448"/>
      <c r="E55" s="447"/>
      <c r="F55" s="447"/>
      <c r="G55" s="447"/>
      <c r="H55" s="447"/>
      <c r="I55" s="447"/>
      <c r="J55" s="447"/>
      <c r="K55" s="447"/>
    </row>
    <row r="56" spans="2:11" ht="18.75">
      <c r="B56" s="447"/>
      <c r="C56" s="448"/>
      <c r="D56" s="448"/>
      <c r="E56" s="447"/>
      <c r="F56" s="447"/>
      <c r="G56" s="447"/>
      <c r="H56" s="447"/>
      <c r="I56" s="447"/>
      <c r="J56" s="447"/>
      <c r="K56" s="447"/>
    </row>
    <row r="57" spans="2:11" ht="18.75">
      <c r="B57" s="447"/>
      <c r="C57" s="448"/>
      <c r="D57" s="448"/>
      <c r="E57" s="447"/>
      <c r="F57" s="447"/>
      <c r="G57" s="447"/>
      <c r="H57" s="447"/>
      <c r="I57" s="447"/>
      <c r="J57" s="447"/>
      <c r="K57" s="447"/>
    </row>
    <row r="58" spans="2:11" ht="18.75">
      <c r="B58" s="447"/>
      <c r="C58" s="448"/>
      <c r="D58" s="448"/>
      <c r="E58" s="447"/>
      <c r="F58" s="447"/>
      <c r="G58" s="447"/>
      <c r="H58" s="447"/>
      <c r="I58" s="447"/>
      <c r="J58" s="447"/>
      <c r="K58" s="447"/>
    </row>
    <row r="59" spans="2:11" ht="18.75">
      <c r="B59" s="447"/>
      <c r="C59" s="448"/>
      <c r="D59" s="448"/>
      <c r="E59" s="447"/>
      <c r="F59" s="447"/>
      <c r="G59" s="447"/>
      <c r="H59" s="447"/>
      <c r="I59" s="447"/>
      <c r="J59" s="447"/>
      <c r="K59" s="447"/>
    </row>
    <row r="60" spans="2:11" ht="18.75">
      <c r="B60" s="447"/>
      <c r="C60" s="448"/>
      <c r="D60" s="448"/>
      <c r="E60" s="447"/>
      <c r="F60" s="447"/>
      <c r="G60" s="447"/>
      <c r="H60" s="447"/>
      <c r="I60" s="447"/>
      <c r="J60" s="447"/>
      <c r="K60" s="447"/>
    </row>
    <row r="61" spans="2:11" ht="18.75">
      <c r="B61" s="447"/>
      <c r="C61" s="448"/>
      <c r="D61" s="448"/>
      <c r="E61" s="447"/>
      <c r="F61" s="447"/>
      <c r="G61" s="447"/>
      <c r="H61" s="447"/>
      <c r="I61" s="447"/>
      <c r="J61" s="447"/>
      <c r="K61" s="447"/>
    </row>
    <row r="62" spans="2:11" ht="18.75">
      <c r="B62" s="447"/>
      <c r="C62" s="448"/>
      <c r="D62" s="448"/>
      <c r="E62" s="447"/>
      <c r="F62" s="447"/>
      <c r="G62" s="447"/>
      <c r="H62" s="447"/>
      <c r="I62" s="447"/>
      <c r="J62" s="447"/>
      <c r="K62" s="447"/>
    </row>
    <row r="63" spans="2:11" ht="18.75">
      <c r="B63" s="447"/>
      <c r="C63" s="448"/>
      <c r="D63" s="448"/>
      <c r="E63" s="447"/>
      <c r="F63" s="447"/>
      <c r="G63" s="447"/>
      <c r="H63" s="447"/>
      <c r="I63" s="447"/>
      <c r="J63" s="447"/>
      <c r="K63" s="447"/>
    </row>
    <row r="64" spans="2:11" ht="18.75">
      <c r="B64" s="447"/>
      <c r="C64" s="448"/>
      <c r="D64" s="448"/>
      <c r="E64" s="447"/>
      <c r="F64" s="447"/>
      <c r="G64" s="447"/>
      <c r="H64" s="447"/>
      <c r="I64" s="447"/>
      <c r="J64" s="447"/>
      <c r="K64" s="447"/>
    </row>
    <row r="65" spans="2:11" ht="18.75">
      <c r="B65" s="447"/>
      <c r="C65" s="448"/>
      <c r="D65" s="448"/>
      <c r="E65" s="447"/>
      <c r="F65" s="447"/>
      <c r="G65" s="447"/>
      <c r="H65" s="447"/>
      <c r="I65" s="447"/>
      <c r="J65" s="447"/>
      <c r="K65" s="447"/>
    </row>
    <row r="66" spans="2:11" ht="18.75">
      <c r="B66" s="447"/>
      <c r="C66" s="448"/>
      <c r="D66" s="448"/>
      <c r="E66" s="447"/>
      <c r="F66" s="447"/>
      <c r="G66" s="447"/>
      <c r="H66" s="447"/>
      <c r="I66" s="447"/>
      <c r="J66" s="447"/>
      <c r="K66" s="447"/>
    </row>
    <row r="67" spans="2:11" ht="18.75">
      <c r="B67" s="447"/>
      <c r="C67" s="448"/>
      <c r="D67" s="448"/>
      <c r="E67" s="447"/>
      <c r="F67" s="447"/>
      <c r="G67" s="447"/>
      <c r="H67" s="447"/>
      <c r="I67" s="447"/>
      <c r="J67" s="447"/>
      <c r="K67" s="447"/>
    </row>
    <row r="68" spans="2:11" ht="18.75">
      <c r="B68" s="447"/>
      <c r="C68" s="448"/>
      <c r="D68" s="448"/>
      <c r="E68" s="447"/>
      <c r="F68" s="447"/>
      <c r="G68" s="447"/>
      <c r="H68" s="447"/>
      <c r="I68" s="447"/>
      <c r="J68" s="447"/>
      <c r="K68" s="447"/>
    </row>
    <row r="69" spans="2:11" ht="18.75">
      <c r="B69" s="447"/>
      <c r="C69" s="448"/>
      <c r="D69" s="448"/>
      <c r="E69" s="447"/>
      <c r="F69" s="447"/>
      <c r="G69" s="447"/>
      <c r="H69" s="447"/>
      <c r="I69" s="447"/>
      <c r="J69" s="447"/>
      <c r="K69" s="447"/>
    </row>
    <row r="70" spans="2:11" ht="18.75">
      <c r="B70" s="447"/>
      <c r="C70" s="448"/>
      <c r="D70" s="448"/>
      <c r="E70" s="447"/>
      <c r="F70" s="447"/>
      <c r="G70" s="447"/>
      <c r="H70" s="447"/>
      <c r="I70" s="447"/>
      <c r="J70" s="447"/>
      <c r="K70" s="447"/>
    </row>
    <row r="71" spans="2:11" ht="18.75">
      <c r="B71" s="447"/>
      <c r="C71" s="448"/>
      <c r="D71" s="448"/>
      <c r="E71" s="447"/>
      <c r="F71" s="447"/>
      <c r="G71" s="447"/>
      <c r="H71" s="447"/>
      <c r="I71" s="447"/>
      <c r="J71" s="447"/>
      <c r="K71" s="447"/>
    </row>
    <row r="72" spans="2:11" ht="18.75">
      <c r="B72" s="447"/>
      <c r="C72" s="448"/>
      <c r="D72" s="448"/>
      <c r="E72" s="447"/>
      <c r="F72" s="447"/>
      <c r="G72" s="447"/>
      <c r="H72" s="447"/>
      <c r="I72" s="447"/>
      <c r="J72" s="447"/>
      <c r="K72" s="447"/>
    </row>
    <row r="73" spans="2:11" ht="18.75">
      <c r="B73" s="447"/>
      <c r="C73" s="448"/>
      <c r="D73" s="448"/>
      <c r="E73" s="447"/>
      <c r="F73" s="447"/>
      <c r="G73" s="447"/>
      <c r="H73" s="447"/>
      <c r="I73" s="447"/>
      <c r="J73" s="447"/>
      <c r="K73" s="447"/>
    </row>
    <row r="74" spans="2:11" ht="18.75">
      <c r="B74" s="447"/>
      <c r="C74" s="448"/>
      <c r="D74" s="448"/>
      <c r="E74" s="447"/>
      <c r="F74" s="447"/>
      <c r="G74" s="447"/>
      <c r="H74" s="447"/>
      <c r="I74" s="447"/>
      <c r="J74" s="447"/>
      <c r="K74" s="447"/>
    </row>
    <row r="75" spans="2:11" ht="18.75">
      <c r="B75" s="447"/>
      <c r="C75" s="448"/>
      <c r="D75" s="448"/>
      <c r="E75" s="447"/>
      <c r="F75" s="447"/>
      <c r="G75" s="447"/>
      <c r="H75" s="447"/>
      <c r="I75" s="447"/>
      <c r="J75" s="447"/>
      <c r="K75" s="447"/>
    </row>
    <row r="76" spans="2:11" ht="18.75">
      <c r="B76" s="447"/>
      <c r="C76" s="448"/>
      <c r="D76" s="448"/>
      <c r="E76" s="447"/>
      <c r="F76" s="447"/>
      <c r="G76" s="447"/>
      <c r="H76" s="447"/>
      <c r="I76" s="447"/>
      <c r="J76" s="447"/>
      <c r="K76" s="447"/>
    </row>
    <row r="77" spans="2:11" ht="18.75">
      <c r="B77" s="447"/>
      <c r="C77" s="448"/>
      <c r="D77" s="448"/>
      <c r="E77" s="447"/>
      <c r="F77" s="447"/>
      <c r="G77" s="447"/>
      <c r="H77" s="447"/>
      <c r="I77" s="447"/>
      <c r="J77" s="447"/>
      <c r="K77" s="447"/>
    </row>
    <row r="78" spans="2:11" ht="18.75">
      <c r="B78" s="447"/>
      <c r="C78" s="448"/>
      <c r="D78" s="448"/>
      <c r="E78" s="447"/>
      <c r="F78" s="447"/>
      <c r="G78" s="447"/>
      <c r="H78" s="447"/>
      <c r="I78" s="447"/>
      <c r="J78" s="447"/>
      <c r="K78" s="447"/>
    </row>
    <row r="79" spans="2:11" ht="18.75">
      <c r="B79" s="447"/>
      <c r="C79" s="448"/>
      <c r="D79" s="448"/>
      <c r="E79" s="447"/>
      <c r="F79" s="447"/>
      <c r="G79" s="447"/>
      <c r="H79" s="447"/>
      <c r="I79" s="447"/>
      <c r="J79" s="447"/>
      <c r="K79" s="447"/>
    </row>
    <row r="80" spans="2:11" ht="18.75">
      <c r="B80" s="447"/>
      <c r="C80" s="448"/>
      <c r="D80" s="448"/>
      <c r="E80" s="447"/>
      <c r="F80" s="447"/>
      <c r="G80" s="447"/>
      <c r="H80" s="447"/>
      <c r="I80" s="447"/>
      <c r="J80" s="447"/>
      <c r="K80" s="447"/>
    </row>
    <row r="81" spans="2:11" ht="18.75">
      <c r="B81" s="447"/>
      <c r="C81" s="448"/>
      <c r="D81" s="448"/>
      <c r="E81" s="447"/>
      <c r="F81" s="447"/>
      <c r="G81" s="447"/>
      <c r="H81" s="447"/>
      <c r="I81" s="447"/>
      <c r="J81" s="447"/>
      <c r="K81" s="447"/>
    </row>
    <row r="82" spans="2:11" ht="18.75">
      <c r="B82" s="447"/>
      <c r="C82" s="448"/>
      <c r="D82" s="448"/>
      <c r="E82" s="447"/>
      <c r="F82" s="447"/>
      <c r="G82" s="447"/>
      <c r="H82" s="447"/>
      <c r="I82" s="447"/>
      <c r="J82" s="447"/>
      <c r="K82" s="447"/>
    </row>
    <row r="83" spans="2:11" ht="18.75">
      <c r="B83" s="447"/>
      <c r="C83" s="448"/>
      <c r="D83" s="448"/>
      <c r="E83" s="447"/>
      <c r="F83" s="447"/>
      <c r="G83" s="447"/>
      <c r="H83" s="447"/>
      <c r="I83" s="447"/>
      <c r="J83" s="447"/>
      <c r="K83" s="447"/>
    </row>
    <row r="84" spans="2:11" ht="18.75">
      <c r="B84" s="447"/>
      <c r="C84" s="448"/>
      <c r="D84" s="448"/>
      <c r="E84" s="447"/>
      <c r="F84" s="447"/>
      <c r="G84" s="447"/>
      <c r="H84" s="447"/>
      <c r="I84" s="447"/>
      <c r="J84" s="447"/>
      <c r="K84" s="447"/>
    </row>
    <row r="85" spans="2:11" ht="18.75">
      <c r="B85" s="447"/>
      <c r="C85" s="448"/>
      <c r="D85" s="448"/>
      <c r="E85" s="447"/>
      <c r="F85" s="447"/>
      <c r="G85" s="447"/>
      <c r="H85" s="447"/>
      <c r="I85" s="447"/>
      <c r="J85" s="447"/>
      <c r="K85" s="447"/>
    </row>
    <row r="86" spans="2:11" ht="18.75">
      <c r="B86" s="447"/>
      <c r="C86" s="448"/>
      <c r="D86" s="448"/>
      <c r="E86" s="447"/>
      <c r="F86" s="447"/>
      <c r="G86" s="447"/>
      <c r="H86" s="447"/>
      <c r="I86" s="447"/>
      <c r="J86" s="447"/>
      <c r="K86" s="447"/>
    </row>
    <row r="87" spans="2:11" ht="18.75">
      <c r="B87" s="447"/>
      <c r="C87" s="448"/>
      <c r="D87" s="448"/>
      <c r="E87" s="447"/>
      <c r="F87" s="447"/>
      <c r="G87" s="447"/>
      <c r="H87" s="447"/>
      <c r="I87" s="447"/>
      <c r="J87" s="447"/>
      <c r="K87" s="447"/>
    </row>
    <row r="88" spans="2:11" ht="18.75">
      <c r="B88" s="447"/>
      <c r="C88" s="448"/>
      <c r="D88" s="448"/>
      <c r="E88" s="447"/>
      <c r="F88" s="447"/>
      <c r="G88" s="447"/>
      <c r="H88" s="447"/>
      <c r="I88" s="447"/>
      <c r="J88" s="447"/>
      <c r="K88" s="447"/>
    </row>
    <row r="89" spans="2:11" ht="18.75">
      <c r="B89" s="447"/>
      <c r="C89" s="448"/>
      <c r="D89" s="448"/>
      <c r="E89" s="447"/>
      <c r="F89" s="447"/>
      <c r="G89" s="447"/>
      <c r="H89" s="447"/>
      <c r="I89" s="447"/>
      <c r="J89" s="447"/>
      <c r="K89" s="447"/>
    </row>
    <row r="90" spans="2:11" ht="18.75">
      <c r="B90" s="447"/>
      <c r="C90" s="448"/>
      <c r="D90" s="448"/>
      <c r="E90" s="447"/>
      <c r="F90" s="447"/>
      <c r="G90" s="447"/>
      <c r="H90" s="447"/>
      <c r="I90" s="447"/>
      <c r="J90" s="447"/>
      <c r="K90" s="447"/>
    </row>
    <row r="91" spans="2:11" ht="18.75">
      <c r="B91" s="447"/>
      <c r="C91" s="448"/>
      <c r="D91" s="448"/>
      <c r="E91" s="447"/>
      <c r="F91" s="447"/>
      <c r="G91" s="447"/>
      <c r="H91" s="447"/>
      <c r="I91" s="447"/>
      <c r="J91" s="447"/>
      <c r="K91" s="447"/>
    </row>
    <row r="92" spans="2:11" ht="18.75">
      <c r="B92" s="447"/>
      <c r="C92" s="448"/>
      <c r="D92" s="448"/>
      <c r="E92" s="447"/>
      <c r="F92" s="447"/>
      <c r="G92" s="447"/>
      <c r="H92" s="447"/>
      <c r="I92" s="447"/>
      <c r="J92" s="447"/>
      <c r="K92" s="447"/>
    </row>
    <row r="93" spans="2:11" ht="18.75">
      <c r="B93" s="447"/>
      <c r="C93" s="448"/>
      <c r="D93" s="448"/>
      <c r="E93" s="447"/>
      <c r="F93" s="447"/>
      <c r="G93" s="447"/>
      <c r="H93" s="447"/>
      <c r="I93" s="447"/>
      <c r="J93" s="447"/>
      <c r="K93" s="447"/>
    </row>
    <row r="94" spans="2:11" ht="18.75">
      <c r="B94" s="447"/>
      <c r="C94" s="448"/>
      <c r="D94" s="448"/>
      <c r="E94" s="447"/>
      <c r="F94" s="447"/>
      <c r="G94" s="447"/>
      <c r="H94" s="447"/>
      <c r="I94" s="447"/>
      <c r="J94" s="447"/>
      <c r="K94" s="447"/>
    </row>
    <row r="95" spans="2:11" ht="18.75">
      <c r="B95" s="447"/>
      <c r="C95" s="448"/>
      <c r="D95" s="448"/>
      <c r="E95" s="447"/>
      <c r="F95" s="447"/>
      <c r="G95" s="447"/>
      <c r="H95" s="447"/>
      <c r="I95" s="447"/>
      <c r="J95" s="447"/>
      <c r="K95" s="447"/>
    </row>
    <row r="96" spans="2:11" ht="18.75">
      <c r="B96" s="447"/>
      <c r="C96" s="448"/>
      <c r="D96" s="448"/>
      <c r="E96" s="447"/>
      <c r="F96" s="447"/>
      <c r="G96" s="447"/>
      <c r="H96" s="447"/>
      <c r="I96" s="447"/>
      <c r="J96" s="447"/>
      <c r="K96" s="447"/>
    </row>
    <row r="97" spans="2:11" ht="18.75">
      <c r="B97" s="447"/>
      <c r="C97" s="448"/>
      <c r="D97" s="448"/>
      <c r="E97" s="447"/>
      <c r="F97" s="447"/>
      <c r="G97" s="447"/>
      <c r="H97" s="447"/>
      <c r="I97" s="447"/>
      <c r="J97" s="447"/>
      <c r="K97" s="447"/>
    </row>
    <row r="98" spans="2:11" ht="18.75">
      <c r="B98" s="447"/>
      <c r="C98" s="448"/>
      <c r="D98" s="448"/>
      <c r="E98" s="447"/>
      <c r="F98" s="447"/>
      <c r="G98" s="447"/>
      <c r="H98" s="447"/>
      <c r="I98" s="447"/>
      <c r="J98" s="447"/>
      <c r="K98" s="447"/>
    </row>
    <row r="99" spans="2:11" ht="18.75">
      <c r="B99" s="447"/>
      <c r="C99" s="448"/>
      <c r="D99" s="448"/>
      <c r="E99" s="447"/>
      <c r="F99" s="447"/>
      <c r="G99" s="447"/>
      <c r="H99" s="447"/>
      <c r="I99" s="447"/>
      <c r="J99" s="447"/>
      <c r="K99" s="447"/>
    </row>
    <row r="100" spans="2:11" ht="18.75">
      <c r="B100" s="447"/>
      <c r="C100" s="448"/>
      <c r="D100" s="448"/>
      <c r="E100" s="447"/>
      <c r="F100" s="447"/>
      <c r="G100" s="447"/>
      <c r="H100" s="447"/>
      <c r="I100" s="447"/>
      <c r="J100" s="447"/>
      <c r="K100" s="447"/>
    </row>
    <row r="101" spans="2:11" ht="18.75">
      <c r="B101" s="447"/>
      <c r="C101" s="448"/>
      <c r="D101" s="448"/>
      <c r="E101" s="447"/>
      <c r="F101" s="447"/>
      <c r="G101" s="447"/>
      <c r="H101" s="447"/>
      <c r="I101" s="447"/>
      <c r="J101" s="447"/>
      <c r="K101" s="447"/>
    </row>
    <row r="102" spans="2:11" ht="18.75">
      <c r="B102" s="447"/>
      <c r="C102" s="448"/>
      <c r="D102" s="448"/>
      <c r="E102" s="447"/>
      <c r="F102" s="447"/>
      <c r="G102" s="447"/>
      <c r="H102" s="447"/>
      <c r="I102" s="447"/>
      <c r="J102" s="447"/>
      <c r="K102" s="447"/>
    </row>
    <row r="103" spans="2:11" ht="18.75">
      <c r="B103" s="447"/>
      <c r="C103" s="448"/>
      <c r="D103" s="448"/>
      <c r="E103" s="447"/>
      <c r="F103" s="447"/>
      <c r="G103" s="447"/>
      <c r="H103" s="447"/>
      <c r="I103" s="447"/>
      <c r="J103" s="447"/>
      <c r="K103" s="447"/>
    </row>
    <row r="104" spans="2:11" ht="18.75">
      <c r="B104" s="447"/>
      <c r="C104" s="448"/>
      <c r="D104" s="448"/>
      <c r="E104" s="447"/>
      <c r="F104" s="447"/>
      <c r="G104" s="447"/>
      <c r="H104" s="447"/>
      <c r="I104" s="447"/>
      <c r="J104" s="447"/>
      <c r="K104" s="447"/>
    </row>
    <row r="105" spans="2:11" ht="18.75">
      <c r="B105" s="447"/>
      <c r="C105" s="448"/>
      <c r="D105" s="448"/>
      <c r="E105" s="447"/>
      <c r="F105" s="447"/>
      <c r="G105" s="447"/>
      <c r="H105" s="447"/>
      <c r="I105" s="447"/>
      <c r="J105" s="447"/>
      <c r="K105" s="447"/>
    </row>
    <row r="106" spans="2:11" ht="18.75">
      <c r="B106" s="447"/>
      <c r="C106" s="448"/>
      <c r="D106" s="448"/>
      <c r="E106" s="447"/>
      <c r="F106" s="447"/>
      <c r="G106" s="447"/>
      <c r="H106" s="447"/>
      <c r="I106" s="447"/>
      <c r="J106" s="447"/>
      <c r="K106" s="447"/>
    </row>
    <row r="107" spans="2:11" ht="18.75">
      <c r="B107" s="447"/>
      <c r="C107" s="448"/>
      <c r="D107" s="448"/>
      <c r="E107" s="447"/>
      <c r="F107" s="447"/>
      <c r="G107" s="447"/>
      <c r="H107" s="447"/>
      <c r="I107" s="447"/>
      <c r="J107" s="447"/>
      <c r="K107" s="447"/>
    </row>
    <row r="108" spans="2:11" ht="18.75">
      <c r="B108" s="447"/>
      <c r="C108" s="448"/>
      <c r="D108" s="448"/>
      <c r="E108" s="447"/>
      <c r="F108" s="447"/>
      <c r="G108" s="447"/>
      <c r="H108" s="447"/>
      <c r="I108" s="447"/>
      <c r="J108" s="447"/>
      <c r="K108" s="447"/>
    </row>
    <row r="109" spans="2:11" ht="18.75">
      <c r="B109" s="447"/>
      <c r="C109" s="448"/>
      <c r="D109" s="448"/>
      <c r="E109" s="447"/>
      <c r="F109" s="447"/>
      <c r="G109" s="447"/>
      <c r="H109" s="447"/>
      <c r="I109" s="447"/>
      <c r="J109" s="447"/>
      <c r="K109" s="447"/>
    </row>
    <row r="110" spans="2:11" ht="18.75">
      <c r="B110" s="447"/>
      <c r="C110" s="448"/>
      <c r="D110" s="448"/>
      <c r="E110" s="447"/>
      <c r="F110" s="447"/>
      <c r="G110" s="447"/>
      <c r="H110" s="447"/>
      <c r="I110" s="447"/>
      <c r="J110" s="447"/>
      <c r="K110" s="447"/>
    </row>
    <row r="111" spans="2:11" ht="18.75">
      <c r="B111" s="447"/>
      <c r="C111" s="448"/>
      <c r="D111" s="448"/>
      <c r="E111" s="447"/>
      <c r="F111" s="447"/>
      <c r="G111" s="447"/>
      <c r="H111" s="447"/>
      <c r="I111" s="447"/>
      <c r="J111" s="447"/>
      <c r="K111" s="447"/>
    </row>
    <row r="112" spans="2:11" ht="18.75">
      <c r="B112" s="447"/>
      <c r="C112" s="448"/>
      <c r="D112" s="448"/>
      <c r="E112" s="447"/>
      <c r="F112" s="447"/>
      <c r="G112" s="447"/>
      <c r="H112" s="447"/>
      <c r="I112" s="447"/>
      <c r="J112" s="447"/>
      <c r="K112" s="447"/>
    </row>
    <row r="113" spans="2:11" ht="18.75">
      <c r="B113" s="447"/>
      <c r="C113" s="448"/>
      <c r="D113" s="448"/>
      <c r="E113" s="447"/>
      <c r="F113" s="447"/>
      <c r="G113" s="447"/>
      <c r="H113" s="447"/>
      <c r="I113" s="447"/>
      <c r="J113" s="447"/>
      <c r="K113" s="447"/>
    </row>
    <row r="114" spans="2:11" ht="18.75">
      <c r="B114" s="447"/>
      <c r="C114" s="448"/>
      <c r="D114" s="448"/>
      <c r="E114" s="447"/>
      <c r="F114" s="447"/>
      <c r="G114" s="447"/>
      <c r="H114" s="447"/>
      <c r="I114" s="447"/>
      <c r="J114" s="447"/>
      <c r="K114" s="447"/>
    </row>
    <row r="115" spans="2:11" ht="18.75">
      <c r="B115" s="447"/>
      <c r="C115" s="448"/>
      <c r="D115" s="448"/>
      <c r="E115" s="447"/>
      <c r="F115" s="447"/>
      <c r="G115" s="447"/>
      <c r="H115" s="447"/>
      <c r="I115" s="447"/>
      <c r="J115" s="447"/>
      <c r="K115" s="447"/>
    </row>
    <row r="116" spans="2:11" ht="18.75">
      <c r="B116" s="447"/>
      <c r="C116" s="448"/>
      <c r="D116" s="448"/>
      <c r="E116" s="447"/>
      <c r="F116" s="447"/>
      <c r="G116" s="447"/>
      <c r="H116" s="447"/>
      <c r="I116" s="447"/>
      <c r="J116" s="447"/>
      <c r="K116" s="447"/>
    </row>
    <row r="117" spans="2:11" ht="18.75">
      <c r="B117" s="447"/>
      <c r="C117" s="448"/>
      <c r="D117" s="448"/>
      <c r="E117" s="447"/>
      <c r="F117" s="447"/>
      <c r="G117" s="447"/>
      <c r="H117" s="447"/>
      <c r="I117" s="447"/>
      <c r="J117" s="447"/>
      <c r="K117" s="447"/>
    </row>
    <row r="118" spans="2:11" ht="18.75">
      <c r="B118" s="447"/>
      <c r="C118" s="448"/>
      <c r="D118" s="448"/>
      <c r="E118" s="447"/>
      <c r="F118" s="447"/>
      <c r="G118" s="447"/>
      <c r="H118" s="447"/>
      <c r="I118" s="447"/>
      <c r="J118" s="447"/>
      <c r="K118" s="447"/>
    </row>
    <row r="119" spans="2:11" ht="18.75">
      <c r="B119" s="447"/>
      <c r="C119" s="448"/>
      <c r="D119" s="448"/>
      <c r="E119" s="447"/>
      <c r="F119" s="447"/>
      <c r="G119" s="447"/>
      <c r="H119" s="447"/>
      <c r="I119" s="447"/>
      <c r="J119" s="447"/>
      <c r="K119" s="447"/>
    </row>
    <row r="120" spans="2:11" ht="18.75">
      <c r="B120" s="447"/>
      <c r="C120" s="448"/>
      <c r="D120" s="448"/>
      <c r="E120" s="447"/>
      <c r="F120" s="447"/>
      <c r="G120" s="447"/>
      <c r="H120" s="447"/>
      <c r="I120" s="447"/>
      <c r="J120" s="447"/>
      <c r="K120" s="447"/>
    </row>
    <row r="121" spans="2:11" ht="18.75">
      <c r="B121" s="447"/>
      <c r="C121" s="448"/>
      <c r="D121" s="448"/>
      <c r="E121" s="447"/>
      <c r="F121" s="447"/>
      <c r="G121" s="447"/>
      <c r="H121" s="447"/>
      <c r="I121" s="447"/>
      <c r="J121" s="447"/>
      <c r="K121" s="447"/>
    </row>
    <row r="122" spans="2:11" ht="18.75">
      <c r="B122" s="447"/>
      <c r="C122" s="448"/>
      <c r="D122" s="448"/>
      <c r="E122" s="447"/>
      <c r="F122" s="447"/>
      <c r="G122" s="447"/>
      <c r="H122" s="447"/>
      <c r="I122" s="447"/>
      <c r="J122" s="447"/>
      <c r="K122" s="447"/>
    </row>
    <row r="123" spans="2:11" ht="18.75">
      <c r="B123" s="447"/>
      <c r="C123" s="448"/>
      <c r="D123" s="448"/>
      <c r="E123" s="447"/>
      <c r="F123" s="447"/>
      <c r="G123" s="447"/>
      <c r="H123" s="447"/>
      <c r="I123" s="447"/>
      <c r="J123" s="447"/>
      <c r="K123" s="447"/>
    </row>
    <row r="124" spans="2:11" ht="18.75">
      <c r="B124" s="447"/>
      <c r="C124" s="448"/>
      <c r="D124" s="448"/>
      <c r="E124" s="447"/>
      <c r="F124" s="447"/>
      <c r="G124" s="447"/>
      <c r="H124" s="447"/>
      <c r="I124" s="447"/>
      <c r="J124" s="447"/>
      <c r="K124" s="447"/>
    </row>
    <row r="125" spans="2:11" ht="18.75">
      <c r="B125" s="447"/>
      <c r="C125" s="448"/>
      <c r="D125" s="448"/>
      <c r="E125" s="447"/>
      <c r="F125" s="447"/>
      <c r="G125" s="447"/>
      <c r="H125" s="447"/>
      <c r="I125" s="447"/>
      <c r="J125" s="447"/>
      <c r="K125" s="447"/>
    </row>
    <row r="126" spans="2:11" ht="18.75">
      <c r="B126" s="447"/>
      <c r="C126" s="448"/>
      <c r="D126" s="448"/>
      <c r="E126" s="447"/>
      <c r="F126" s="447"/>
      <c r="G126" s="447"/>
      <c r="H126" s="447"/>
      <c r="I126" s="447"/>
      <c r="J126" s="447"/>
      <c r="K126" s="447"/>
    </row>
    <row r="127" spans="2:11" ht="18.75">
      <c r="B127" s="447"/>
      <c r="C127" s="448"/>
      <c r="D127" s="448"/>
      <c r="E127" s="447"/>
      <c r="F127" s="447"/>
      <c r="G127" s="447"/>
      <c r="H127" s="447"/>
      <c r="I127" s="447"/>
      <c r="J127" s="447"/>
      <c r="K127" s="447"/>
    </row>
    <row r="128" spans="2:11" ht="18.75">
      <c r="B128" s="447"/>
      <c r="C128" s="448"/>
      <c r="D128" s="448"/>
      <c r="E128" s="447"/>
      <c r="F128" s="447"/>
      <c r="G128" s="447"/>
      <c r="H128" s="447"/>
      <c r="I128" s="447"/>
      <c r="J128" s="447"/>
      <c r="K128" s="447"/>
    </row>
    <row r="129" spans="2:11" ht="18.75">
      <c r="B129" s="447"/>
      <c r="C129" s="448"/>
      <c r="D129" s="448"/>
      <c r="E129" s="447"/>
      <c r="F129" s="447"/>
      <c r="G129" s="447"/>
      <c r="H129" s="447"/>
      <c r="I129" s="447"/>
      <c r="J129" s="447"/>
      <c r="K129" s="447"/>
    </row>
    <row r="130" spans="2:11" ht="18.75">
      <c r="B130" s="447"/>
      <c r="C130" s="448"/>
      <c r="D130" s="448"/>
      <c r="E130" s="447"/>
      <c r="F130" s="447"/>
      <c r="G130" s="447"/>
      <c r="H130" s="447"/>
      <c r="I130" s="447"/>
      <c r="J130" s="447"/>
      <c r="K130" s="447"/>
    </row>
    <row r="131" spans="2:11" ht="18.75">
      <c r="B131" s="447"/>
      <c r="C131" s="448"/>
      <c r="D131" s="448"/>
      <c r="E131" s="447"/>
      <c r="F131" s="447"/>
      <c r="G131" s="447"/>
      <c r="H131" s="447"/>
      <c r="I131" s="447"/>
      <c r="J131" s="447"/>
      <c r="K131" s="447"/>
    </row>
    <row r="132" spans="2:11" ht="18.75">
      <c r="B132" s="447"/>
      <c r="C132" s="448"/>
      <c r="D132" s="448"/>
      <c r="E132" s="447"/>
      <c r="F132" s="447"/>
      <c r="G132" s="447"/>
      <c r="H132" s="447"/>
      <c r="I132" s="447"/>
      <c r="J132" s="447"/>
      <c r="K132" s="447"/>
    </row>
    <row r="133" spans="2:11" ht="18.75">
      <c r="B133" s="447"/>
      <c r="C133" s="448"/>
      <c r="D133" s="448"/>
      <c r="E133" s="447"/>
      <c r="F133" s="447"/>
      <c r="G133" s="447"/>
      <c r="H133" s="447"/>
      <c r="I133" s="447"/>
      <c r="J133" s="447"/>
      <c r="K133" s="447"/>
    </row>
    <row r="134" spans="2:11" ht="18.75">
      <c r="B134" s="447"/>
      <c r="C134" s="448"/>
      <c r="D134" s="448"/>
      <c r="E134" s="447"/>
      <c r="F134" s="447"/>
      <c r="G134" s="447"/>
      <c r="H134" s="447"/>
      <c r="I134" s="447"/>
      <c r="J134" s="447"/>
      <c r="K134" s="447"/>
    </row>
    <row r="135" spans="2:11" ht="18.75">
      <c r="B135" s="447"/>
      <c r="C135" s="448"/>
      <c r="D135" s="448"/>
      <c r="E135" s="447"/>
      <c r="F135" s="447"/>
      <c r="G135" s="447"/>
      <c r="H135" s="447"/>
      <c r="I135" s="447"/>
      <c r="J135" s="447"/>
      <c r="K135" s="447"/>
    </row>
    <row r="136" spans="2:11" ht="18.75">
      <c r="B136" s="447"/>
      <c r="C136" s="448"/>
      <c r="D136" s="448"/>
      <c r="E136" s="447"/>
      <c r="F136" s="447"/>
      <c r="G136" s="447"/>
      <c r="H136" s="447"/>
      <c r="I136" s="447"/>
      <c r="J136" s="447"/>
      <c r="K136" s="447"/>
    </row>
    <row r="137" spans="2:11" ht="18.75">
      <c r="B137" s="447"/>
      <c r="C137" s="448"/>
      <c r="D137" s="448"/>
      <c r="E137" s="447"/>
      <c r="F137" s="447"/>
      <c r="G137" s="447"/>
      <c r="H137" s="447"/>
      <c r="I137" s="447"/>
      <c r="J137" s="447"/>
      <c r="K137" s="447"/>
    </row>
    <row r="138" spans="2:11" ht="18.75">
      <c r="B138" s="447"/>
      <c r="C138" s="448"/>
      <c r="D138" s="448"/>
      <c r="E138" s="447"/>
      <c r="F138" s="447"/>
      <c r="G138" s="447"/>
      <c r="H138" s="447"/>
      <c r="I138" s="447"/>
      <c r="J138" s="447"/>
      <c r="K138" s="447"/>
    </row>
    <row r="139" spans="2:11" ht="18.75">
      <c r="B139" s="447"/>
      <c r="C139" s="448"/>
      <c r="D139" s="448"/>
      <c r="E139" s="447"/>
      <c r="F139" s="447"/>
      <c r="G139" s="447"/>
      <c r="H139" s="447"/>
      <c r="I139" s="447"/>
      <c r="J139" s="447"/>
      <c r="K139" s="447"/>
    </row>
    <row r="140" spans="2:11" ht="18.75">
      <c r="B140" s="447"/>
      <c r="C140" s="448"/>
      <c r="D140" s="448"/>
      <c r="E140" s="447"/>
      <c r="F140" s="447"/>
      <c r="G140" s="447"/>
      <c r="H140" s="447"/>
      <c r="I140" s="447"/>
      <c r="J140" s="447"/>
      <c r="K140" s="447"/>
    </row>
    <row r="141" spans="2:11" ht="18.75">
      <c r="B141" s="447"/>
      <c r="C141" s="448"/>
      <c r="D141" s="448"/>
      <c r="E141" s="447"/>
      <c r="F141" s="447"/>
      <c r="G141" s="447"/>
      <c r="H141" s="447"/>
      <c r="I141" s="447"/>
      <c r="J141" s="447"/>
      <c r="K141" s="447"/>
    </row>
    <row r="142" spans="2:11" ht="18.75">
      <c r="B142" s="447"/>
      <c r="C142" s="448"/>
      <c r="D142" s="448"/>
      <c r="E142" s="447"/>
      <c r="F142" s="447"/>
      <c r="G142" s="447"/>
      <c r="H142" s="447"/>
      <c r="I142" s="447"/>
      <c r="J142" s="447"/>
      <c r="K142" s="447"/>
    </row>
    <row r="143" spans="2:11" ht="18.75">
      <c r="B143" s="447"/>
      <c r="C143" s="448"/>
      <c r="D143" s="448"/>
      <c r="E143" s="447"/>
      <c r="F143" s="447"/>
      <c r="G143" s="447"/>
      <c r="H143" s="447"/>
      <c r="I143" s="447"/>
      <c r="J143" s="447"/>
      <c r="K143" s="447"/>
    </row>
    <row r="144" spans="2:11" ht="18.75">
      <c r="B144" s="447"/>
      <c r="C144" s="448"/>
      <c r="D144" s="448"/>
      <c r="E144" s="447"/>
      <c r="F144" s="447"/>
      <c r="G144" s="447"/>
      <c r="H144" s="447"/>
      <c r="I144" s="447"/>
      <c r="J144" s="447"/>
      <c r="K144" s="447"/>
    </row>
    <row r="145" spans="2:11" ht="18.75">
      <c r="B145" s="447"/>
      <c r="C145" s="448"/>
      <c r="D145" s="448"/>
      <c r="E145" s="447"/>
      <c r="F145" s="447"/>
      <c r="G145" s="447"/>
      <c r="H145" s="447"/>
      <c r="I145" s="447"/>
      <c r="J145" s="447"/>
      <c r="K145" s="447"/>
    </row>
    <row r="146" spans="2:11" ht="18.75">
      <c r="B146" s="447"/>
      <c r="C146" s="448"/>
      <c r="D146" s="448"/>
      <c r="E146" s="447"/>
      <c r="F146" s="447"/>
      <c r="G146" s="447"/>
      <c r="H146" s="447"/>
      <c r="I146" s="447"/>
      <c r="J146" s="447"/>
      <c r="K146" s="447"/>
    </row>
    <row r="147" spans="2:11" ht="18.75">
      <c r="B147" s="447"/>
      <c r="C147" s="448"/>
      <c r="D147" s="448"/>
      <c r="E147" s="447"/>
      <c r="F147" s="447"/>
      <c r="G147" s="447"/>
      <c r="H147" s="447"/>
      <c r="I147" s="447"/>
      <c r="J147" s="447"/>
      <c r="K147" s="447"/>
    </row>
    <row r="148" spans="2:11" ht="18.75">
      <c r="B148" s="447"/>
      <c r="C148" s="448"/>
      <c r="D148" s="448"/>
      <c r="E148" s="447"/>
      <c r="F148" s="447"/>
      <c r="G148" s="447"/>
      <c r="H148" s="447"/>
      <c r="I148" s="447"/>
      <c r="J148" s="447"/>
      <c r="K148" s="447"/>
    </row>
    <row r="149" spans="2:11" ht="18.75">
      <c r="B149" s="447"/>
      <c r="C149" s="448"/>
      <c r="D149" s="448"/>
      <c r="E149" s="447"/>
      <c r="F149" s="447"/>
      <c r="G149" s="447"/>
      <c r="H149" s="447"/>
      <c r="I149" s="447"/>
      <c r="J149" s="447"/>
      <c r="K149" s="447"/>
    </row>
    <row r="150" spans="2:11" ht="18.75">
      <c r="B150" s="447"/>
      <c r="C150" s="448"/>
      <c r="D150" s="448"/>
      <c r="E150" s="447"/>
      <c r="F150" s="447"/>
      <c r="G150" s="447"/>
      <c r="H150" s="447"/>
      <c r="I150" s="447"/>
      <c r="J150" s="447"/>
      <c r="K150" s="447"/>
    </row>
    <row r="151" spans="2:11" ht="18.75">
      <c r="B151" s="447"/>
      <c r="C151" s="448"/>
      <c r="D151" s="448"/>
      <c r="E151" s="447"/>
      <c r="F151" s="447"/>
      <c r="G151" s="447"/>
      <c r="H151" s="447"/>
      <c r="I151" s="447"/>
      <c r="J151" s="447"/>
      <c r="K151" s="447"/>
    </row>
    <row r="152" spans="2:11" ht="18.75">
      <c r="B152" s="447"/>
      <c r="C152" s="448"/>
      <c r="D152" s="448"/>
      <c r="E152" s="447"/>
      <c r="F152" s="447"/>
      <c r="G152" s="447"/>
      <c r="H152" s="447"/>
      <c r="I152" s="447"/>
      <c r="J152" s="447"/>
      <c r="K152" s="447"/>
    </row>
    <row r="153" spans="2:11" ht="18.75">
      <c r="B153" s="447"/>
      <c r="C153" s="448"/>
      <c r="D153" s="448"/>
      <c r="E153" s="447"/>
      <c r="F153" s="447"/>
      <c r="G153" s="447"/>
      <c r="H153" s="447"/>
      <c r="I153" s="447"/>
      <c r="J153" s="447"/>
      <c r="K153" s="447"/>
    </row>
    <row r="154" spans="2:11" ht="18.75">
      <c r="B154" s="447"/>
      <c r="C154" s="448"/>
      <c r="D154" s="448"/>
      <c r="E154" s="447"/>
      <c r="F154" s="447"/>
      <c r="G154" s="447"/>
      <c r="H154" s="447"/>
      <c r="I154" s="447"/>
      <c r="J154" s="447"/>
      <c r="K154" s="447"/>
    </row>
    <row r="155" spans="2:11" ht="18.75">
      <c r="B155" s="447"/>
      <c r="C155" s="448"/>
      <c r="D155" s="448"/>
      <c r="E155" s="447"/>
      <c r="F155" s="447"/>
      <c r="G155" s="447"/>
      <c r="H155" s="447"/>
      <c r="I155" s="447"/>
      <c r="J155" s="447"/>
      <c r="K155" s="447"/>
    </row>
    <row r="156" spans="2:11" ht="18.75">
      <c r="B156" s="447"/>
      <c r="C156" s="448"/>
      <c r="D156" s="448"/>
      <c r="E156" s="447"/>
      <c r="F156" s="447"/>
      <c r="G156" s="447"/>
      <c r="H156" s="447"/>
      <c r="I156" s="447"/>
      <c r="J156" s="447"/>
      <c r="K156" s="447"/>
    </row>
    <row r="157" spans="2:11" ht="18.75">
      <c r="B157" s="447"/>
      <c r="C157" s="448"/>
      <c r="D157" s="448"/>
      <c r="E157" s="447"/>
      <c r="F157" s="447"/>
      <c r="G157" s="447"/>
      <c r="H157" s="447"/>
      <c r="I157" s="447"/>
      <c r="J157" s="447"/>
      <c r="K157" s="447"/>
    </row>
    <row r="158" spans="2:11" ht="18.75">
      <c r="B158" s="447"/>
      <c r="C158" s="448"/>
      <c r="D158" s="448"/>
      <c r="E158" s="447"/>
      <c r="F158" s="447"/>
      <c r="G158" s="447"/>
      <c r="H158" s="447"/>
      <c r="I158" s="447"/>
      <c r="J158" s="447"/>
      <c r="K158" s="447"/>
    </row>
    <row r="159" spans="2:11" ht="18.75">
      <c r="B159" s="447"/>
      <c r="C159" s="448"/>
      <c r="D159" s="448"/>
      <c r="E159" s="447"/>
      <c r="F159" s="447"/>
      <c r="G159" s="447"/>
      <c r="H159" s="447"/>
      <c r="I159" s="447"/>
      <c r="J159" s="447"/>
      <c r="K159" s="447"/>
    </row>
    <row r="160" spans="2:11" ht="18.75">
      <c r="B160" s="447"/>
      <c r="C160" s="448"/>
      <c r="D160" s="448"/>
      <c r="E160" s="447"/>
      <c r="F160" s="447"/>
      <c r="G160" s="447"/>
      <c r="H160" s="447"/>
      <c r="I160" s="447"/>
      <c r="J160" s="447"/>
      <c r="K160" s="447"/>
    </row>
    <row r="161" spans="2:11" ht="18.75">
      <c r="B161" s="447"/>
      <c r="C161" s="448"/>
      <c r="D161" s="448"/>
      <c r="E161" s="447"/>
      <c r="F161" s="447"/>
      <c r="G161" s="447"/>
      <c r="H161" s="447"/>
      <c r="I161" s="447"/>
      <c r="J161" s="447"/>
      <c r="K161" s="447"/>
    </row>
    <row r="162" spans="2:11" ht="18.75">
      <c r="B162" s="447"/>
      <c r="C162" s="448"/>
      <c r="D162" s="448"/>
      <c r="E162" s="447"/>
      <c r="F162" s="447"/>
      <c r="G162" s="447"/>
      <c r="H162" s="447"/>
      <c r="I162" s="447"/>
      <c r="J162" s="447"/>
      <c r="K162" s="447"/>
    </row>
    <row r="163" spans="2:11" ht="18.75">
      <c r="B163" s="447"/>
      <c r="C163" s="448"/>
      <c r="D163" s="448"/>
      <c r="E163" s="447"/>
      <c r="F163" s="447"/>
      <c r="G163" s="447"/>
      <c r="H163" s="447"/>
      <c r="I163" s="447"/>
      <c r="J163" s="447"/>
      <c r="K163" s="447"/>
    </row>
    <row r="164" spans="2:11" ht="18.75">
      <c r="B164" s="447"/>
      <c r="C164" s="448"/>
      <c r="D164" s="448"/>
      <c r="E164" s="447"/>
      <c r="F164" s="447"/>
      <c r="G164" s="447"/>
      <c r="H164" s="447"/>
      <c r="I164" s="447"/>
      <c r="J164" s="447"/>
      <c r="K164" s="447"/>
    </row>
    <row r="165" spans="2:11" ht="18.75">
      <c r="B165" s="447"/>
      <c r="C165" s="448"/>
      <c r="D165" s="448"/>
      <c r="E165" s="447"/>
      <c r="F165" s="447"/>
      <c r="G165" s="447"/>
      <c r="H165" s="447"/>
      <c r="I165" s="447"/>
      <c r="J165" s="447"/>
      <c r="K165" s="447"/>
    </row>
    <row r="166" spans="2:11" ht="18.75">
      <c r="B166" s="447"/>
      <c r="C166" s="448"/>
      <c r="D166" s="448"/>
      <c r="E166" s="447"/>
      <c r="F166" s="447"/>
      <c r="G166" s="447"/>
      <c r="H166" s="447"/>
      <c r="I166" s="447"/>
      <c r="J166" s="447"/>
      <c r="K166" s="447"/>
    </row>
    <row r="167" spans="2:11" ht="18.75">
      <c r="B167" s="447"/>
      <c r="C167" s="448"/>
      <c r="D167" s="448"/>
      <c r="E167" s="447"/>
      <c r="F167" s="447"/>
      <c r="G167" s="447"/>
      <c r="H167" s="447"/>
      <c r="I167" s="447"/>
      <c r="J167" s="447"/>
      <c r="K167" s="447"/>
    </row>
    <row r="168" spans="2:11" ht="18.75">
      <c r="B168" s="447"/>
      <c r="C168" s="448"/>
      <c r="D168" s="448"/>
      <c r="E168" s="447"/>
      <c r="F168" s="447"/>
      <c r="G168" s="447"/>
      <c r="H168" s="447"/>
      <c r="I168" s="447"/>
      <c r="J168" s="447"/>
      <c r="K168" s="447"/>
    </row>
    <row r="169" spans="2:11" ht="18.75">
      <c r="B169" s="447"/>
      <c r="C169" s="448"/>
      <c r="D169" s="448"/>
      <c r="E169" s="447"/>
      <c r="F169" s="447"/>
      <c r="G169" s="447"/>
      <c r="H169" s="447"/>
      <c r="I169" s="447"/>
      <c r="J169" s="447"/>
      <c r="K169" s="447"/>
    </row>
    <row r="170" spans="2:11" ht="18.75">
      <c r="B170" s="447"/>
      <c r="C170" s="448"/>
      <c r="D170" s="448"/>
      <c r="E170" s="447"/>
      <c r="F170" s="447"/>
      <c r="G170" s="447"/>
      <c r="H170" s="447"/>
      <c r="I170" s="447"/>
      <c r="J170" s="447"/>
      <c r="K170" s="447"/>
    </row>
    <row r="171" spans="2:11" ht="18.75">
      <c r="B171" s="447"/>
      <c r="C171" s="448"/>
      <c r="D171" s="448"/>
      <c r="E171" s="447"/>
      <c r="F171" s="447"/>
      <c r="G171" s="447"/>
      <c r="H171" s="447"/>
      <c r="I171" s="447"/>
      <c r="J171" s="447"/>
      <c r="K171" s="447"/>
    </row>
    <row r="172" spans="2:11" ht="18.75">
      <c r="B172" s="447"/>
      <c r="C172" s="448"/>
      <c r="D172" s="448"/>
      <c r="E172" s="447"/>
      <c r="F172" s="447"/>
      <c r="G172" s="447"/>
      <c r="H172" s="447"/>
      <c r="I172" s="447"/>
      <c r="J172" s="447"/>
      <c r="K172" s="447"/>
    </row>
    <row r="173" spans="2:11" ht="18.75">
      <c r="B173" s="447"/>
      <c r="C173" s="448"/>
      <c r="D173" s="448"/>
      <c r="E173" s="447"/>
      <c r="F173" s="447"/>
      <c r="G173" s="447"/>
      <c r="H173" s="447"/>
      <c r="I173" s="447"/>
      <c r="J173" s="447"/>
      <c r="K173" s="447"/>
    </row>
    <row r="174" spans="2:11" ht="18.75">
      <c r="B174" s="447"/>
      <c r="C174" s="448"/>
      <c r="D174" s="448"/>
      <c r="E174" s="447"/>
      <c r="F174" s="447"/>
      <c r="G174" s="447"/>
      <c r="H174" s="447"/>
      <c r="I174" s="447"/>
      <c r="J174" s="447"/>
      <c r="K174" s="447"/>
    </row>
    <row r="175" spans="2:11" ht="18.75">
      <c r="B175" s="447"/>
      <c r="C175" s="448"/>
      <c r="D175" s="448"/>
      <c r="E175" s="447"/>
      <c r="F175" s="447"/>
      <c r="G175" s="447"/>
      <c r="H175" s="447"/>
      <c r="I175" s="447"/>
      <c r="J175" s="447"/>
      <c r="K175" s="447"/>
    </row>
    <row r="176" spans="2:11" ht="18.75">
      <c r="B176" s="447"/>
      <c r="C176" s="448"/>
      <c r="D176" s="448"/>
      <c r="E176" s="447"/>
      <c r="F176" s="447"/>
      <c r="G176" s="447"/>
      <c r="H176" s="447"/>
      <c r="I176" s="447"/>
      <c r="J176" s="447"/>
      <c r="K176" s="447"/>
    </row>
    <row r="177" spans="2:11" ht="18.75">
      <c r="B177" s="447"/>
      <c r="C177" s="448"/>
      <c r="D177" s="448"/>
      <c r="E177" s="447"/>
      <c r="F177" s="447"/>
      <c r="G177" s="447"/>
      <c r="H177" s="447"/>
      <c r="I177" s="447"/>
      <c r="J177" s="447"/>
      <c r="K177" s="447"/>
    </row>
    <row r="178" spans="2:11" ht="18.75">
      <c r="B178" s="447"/>
      <c r="C178" s="448"/>
      <c r="D178" s="448"/>
      <c r="E178" s="447"/>
      <c r="F178" s="447"/>
      <c r="G178" s="447"/>
      <c r="H178" s="447"/>
      <c r="I178" s="447"/>
      <c r="J178" s="447"/>
      <c r="K178" s="447"/>
    </row>
    <row r="179" spans="2:11" ht="18.75">
      <c r="B179" s="447"/>
      <c r="C179" s="448"/>
      <c r="D179" s="448"/>
      <c r="E179" s="447"/>
      <c r="F179" s="447"/>
      <c r="G179" s="447"/>
      <c r="H179" s="447"/>
      <c r="I179" s="447"/>
      <c r="J179" s="447"/>
      <c r="K179" s="447"/>
    </row>
    <row r="180" spans="2:11" ht="18.75">
      <c r="B180" s="447"/>
      <c r="C180" s="448"/>
      <c r="D180" s="448"/>
      <c r="E180" s="447"/>
      <c r="F180" s="447"/>
      <c r="G180" s="447"/>
      <c r="H180" s="447"/>
      <c r="I180" s="447"/>
      <c r="J180" s="447"/>
      <c r="K180" s="447"/>
    </row>
    <row r="181" spans="2:11" ht="18.75">
      <c r="B181" s="447"/>
      <c r="C181" s="448"/>
      <c r="D181" s="448"/>
      <c r="E181" s="447"/>
      <c r="F181" s="447"/>
      <c r="G181" s="447"/>
      <c r="H181" s="447"/>
      <c r="I181" s="447"/>
      <c r="J181" s="447"/>
      <c r="K181" s="447"/>
    </row>
    <row r="182" spans="2:11" ht="18.75">
      <c r="B182" s="447"/>
      <c r="C182" s="448"/>
      <c r="D182" s="448"/>
      <c r="E182" s="447"/>
      <c r="F182" s="447"/>
      <c r="G182" s="447"/>
      <c r="H182" s="447"/>
      <c r="I182" s="447"/>
      <c r="J182" s="447"/>
      <c r="K182" s="447"/>
    </row>
    <row r="183" spans="2:11" ht="18.75">
      <c r="B183" s="447"/>
      <c r="C183" s="448"/>
      <c r="D183" s="448"/>
      <c r="E183" s="447"/>
      <c r="F183" s="447"/>
      <c r="G183" s="447"/>
      <c r="H183" s="447"/>
      <c r="I183" s="447"/>
      <c r="J183" s="447"/>
      <c r="K183" s="447"/>
    </row>
    <row r="184" spans="2:11" ht="18.75">
      <c r="B184" s="447"/>
      <c r="C184" s="448"/>
      <c r="D184" s="448"/>
      <c r="E184" s="447"/>
      <c r="F184" s="447"/>
      <c r="G184" s="447"/>
      <c r="H184" s="447"/>
      <c r="I184" s="447"/>
      <c r="J184" s="447"/>
      <c r="K184" s="447"/>
    </row>
    <row r="185" spans="2:11" ht="18.75">
      <c r="B185" s="447"/>
      <c r="C185" s="448"/>
      <c r="D185" s="448"/>
      <c r="E185" s="447"/>
      <c r="F185" s="447"/>
      <c r="G185" s="447"/>
      <c r="H185" s="447"/>
      <c r="I185" s="447"/>
      <c r="J185" s="447"/>
      <c r="K185" s="447"/>
    </row>
    <row r="186" spans="2:11" ht="18.75">
      <c r="B186" s="447"/>
      <c r="C186" s="448"/>
      <c r="D186" s="448"/>
      <c r="E186" s="447"/>
      <c r="F186" s="447"/>
      <c r="G186" s="447"/>
      <c r="H186" s="447"/>
      <c r="I186" s="447"/>
      <c r="J186" s="447"/>
      <c r="K186" s="447"/>
    </row>
    <row r="187" spans="2:11" ht="18.75">
      <c r="B187" s="447"/>
      <c r="C187" s="448"/>
      <c r="D187" s="448"/>
      <c r="E187" s="447"/>
      <c r="F187" s="447"/>
      <c r="G187" s="447"/>
      <c r="H187" s="447"/>
      <c r="I187" s="447"/>
      <c r="J187" s="447"/>
      <c r="K187" s="447"/>
    </row>
    <row r="188" spans="2:11" ht="18.75">
      <c r="B188" s="447"/>
      <c r="C188" s="448"/>
      <c r="D188" s="448"/>
      <c r="E188" s="447"/>
      <c r="F188" s="447"/>
      <c r="G188" s="447"/>
      <c r="H188" s="447"/>
      <c r="I188" s="447"/>
      <c r="J188" s="447"/>
      <c r="K188" s="447"/>
    </row>
    <row r="189" spans="2:11" ht="18.75">
      <c r="B189" s="447"/>
      <c r="C189" s="448"/>
      <c r="D189" s="448"/>
      <c r="E189" s="447"/>
      <c r="F189" s="447"/>
      <c r="G189" s="447"/>
      <c r="H189" s="447"/>
      <c r="I189" s="447"/>
      <c r="J189" s="447"/>
      <c r="K189" s="447"/>
    </row>
    <row r="190" spans="2:11" ht="18.75">
      <c r="B190" s="447"/>
      <c r="C190" s="448"/>
      <c r="D190" s="448"/>
      <c r="E190" s="447"/>
      <c r="F190" s="447"/>
      <c r="G190" s="447"/>
      <c r="H190" s="447"/>
      <c r="I190" s="447"/>
      <c r="J190" s="447"/>
      <c r="K190" s="447"/>
    </row>
    <row r="191" spans="2:11" ht="18.75">
      <c r="B191" s="447"/>
      <c r="C191" s="448"/>
      <c r="D191" s="448"/>
      <c r="E191" s="447"/>
      <c r="F191" s="447"/>
      <c r="G191" s="447"/>
      <c r="H191" s="447"/>
      <c r="I191" s="447"/>
      <c r="J191" s="447"/>
      <c r="K191" s="447"/>
    </row>
    <row r="192" spans="2:11" ht="18.75">
      <c r="B192" s="447"/>
      <c r="C192" s="448"/>
      <c r="D192" s="448"/>
      <c r="E192" s="447"/>
      <c r="F192" s="447"/>
      <c r="G192" s="447"/>
      <c r="H192" s="447"/>
      <c r="I192" s="447"/>
      <c r="J192" s="447"/>
      <c r="K192" s="447"/>
    </row>
    <row r="193" spans="2:11" ht="18.75">
      <c r="B193" s="447"/>
      <c r="C193" s="448"/>
      <c r="D193" s="448"/>
      <c r="E193" s="447"/>
      <c r="F193" s="447"/>
      <c r="G193" s="447"/>
      <c r="H193" s="447"/>
      <c r="I193" s="447"/>
      <c r="J193" s="447"/>
      <c r="K193" s="447"/>
    </row>
    <row r="194" spans="2:11" ht="18.75">
      <c r="B194" s="447"/>
      <c r="C194" s="448"/>
      <c r="D194" s="448"/>
      <c r="E194" s="447"/>
      <c r="F194" s="447"/>
      <c r="G194" s="447"/>
      <c r="H194" s="447"/>
      <c r="I194" s="447"/>
      <c r="J194" s="447"/>
      <c r="K194" s="447"/>
    </row>
    <row r="195" spans="2:11" ht="18.75">
      <c r="B195" s="447"/>
      <c r="C195" s="448"/>
      <c r="D195" s="448"/>
      <c r="E195" s="447"/>
      <c r="F195" s="447"/>
      <c r="G195" s="447"/>
      <c r="H195" s="447"/>
      <c r="I195" s="447"/>
      <c r="J195" s="447"/>
      <c r="K195" s="447"/>
    </row>
    <row r="196" spans="2:11" ht="18.75">
      <c r="B196" s="447"/>
      <c r="C196" s="448"/>
      <c r="D196" s="448"/>
      <c r="E196" s="447"/>
      <c r="F196" s="447"/>
      <c r="G196" s="447"/>
      <c r="H196" s="447"/>
      <c r="I196" s="447"/>
      <c r="J196" s="447"/>
      <c r="K196" s="447"/>
    </row>
    <row r="197" spans="2:11" ht="18.75">
      <c r="B197" s="447"/>
      <c r="C197" s="448"/>
      <c r="D197" s="448"/>
      <c r="E197" s="447"/>
      <c r="F197" s="447"/>
      <c r="G197" s="447"/>
      <c r="H197" s="447"/>
      <c r="I197" s="447"/>
      <c r="J197" s="447"/>
      <c r="K197" s="447"/>
    </row>
    <row r="198" spans="2:11" ht="18.75">
      <c r="B198" s="447"/>
      <c r="C198" s="448"/>
      <c r="D198" s="448"/>
      <c r="E198" s="447"/>
      <c r="F198" s="447"/>
      <c r="G198" s="447"/>
      <c r="H198" s="447"/>
      <c r="I198" s="447"/>
      <c r="J198" s="447"/>
      <c r="K198" s="447"/>
    </row>
    <row r="199" spans="2:11" ht="18.75">
      <c r="B199" s="447"/>
      <c r="C199" s="448"/>
      <c r="D199" s="448"/>
      <c r="E199" s="447"/>
      <c r="F199" s="447"/>
      <c r="G199" s="447"/>
      <c r="H199" s="447"/>
      <c r="I199" s="447"/>
      <c r="J199" s="447"/>
      <c r="K199" s="447"/>
    </row>
    <row r="200" spans="2:11" ht="18.75">
      <c r="B200" s="447"/>
      <c r="C200" s="448"/>
      <c r="D200" s="448"/>
      <c r="E200" s="447"/>
      <c r="F200" s="447"/>
      <c r="G200" s="447"/>
      <c r="H200" s="447"/>
      <c r="I200" s="447"/>
      <c r="J200" s="447"/>
      <c r="K200" s="447"/>
    </row>
    <row r="201" spans="2:11" ht="18.75">
      <c r="B201" s="447"/>
      <c r="C201" s="448"/>
      <c r="D201" s="448"/>
      <c r="E201" s="447"/>
      <c r="F201" s="447"/>
      <c r="G201" s="447"/>
      <c r="H201" s="447"/>
      <c r="I201" s="447"/>
      <c r="J201" s="447"/>
      <c r="K201" s="447"/>
    </row>
    <row r="202" spans="2:11" ht="18.75">
      <c r="B202" s="447"/>
      <c r="C202" s="448"/>
      <c r="D202" s="448"/>
      <c r="E202" s="447"/>
      <c r="F202" s="447"/>
      <c r="G202" s="447"/>
      <c r="H202" s="447"/>
      <c r="I202" s="447"/>
      <c r="J202" s="447"/>
      <c r="K202" s="447"/>
    </row>
    <row r="203" spans="2:11" ht="18.75">
      <c r="B203" s="447"/>
      <c r="C203" s="448"/>
      <c r="D203" s="448"/>
      <c r="E203" s="447"/>
      <c r="F203" s="447"/>
      <c r="G203" s="447"/>
      <c r="H203" s="447"/>
      <c r="I203" s="447"/>
      <c r="J203" s="447"/>
      <c r="K203" s="447"/>
    </row>
    <row r="204" spans="2:11" ht="18.75">
      <c r="B204" s="447"/>
      <c r="C204" s="448"/>
      <c r="D204" s="448"/>
      <c r="E204" s="447"/>
      <c r="F204" s="447"/>
      <c r="G204" s="447"/>
      <c r="H204" s="447"/>
      <c r="I204" s="447"/>
      <c r="J204" s="447"/>
      <c r="K204" s="447"/>
    </row>
    <row r="205" spans="2:11" ht="18.75">
      <c r="B205" s="447"/>
      <c r="C205" s="448"/>
      <c r="D205" s="448"/>
      <c r="E205" s="447"/>
      <c r="F205" s="447"/>
      <c r="G205" s="447"/>
      <c r="H205" s="447"/>
      <c r="I205" s="447"/>
      <c r="J205" s="447"/>
      <c r="K205" s="447"/>
    </row>
    <row r="206" spans="2:11" ht="18.75">
      <c r="B206" s="447"/>
      <c r="C206" s="448"/>
      <c r="D206" s="448"/>
      <c r="E206" s="447"/>
      <c r="F206" s="447"/>
      <c r="G206" s="447"/>
      <c r="H206" s="447"/>
      <c r="I206" s="447"/>
      <c r="J206" s="447"/>
      <c r="K206" s="447"/>
    </row>
    <row r="207" spans="2:11" ht="18.75">
      <c r="B207" s="447"/>
      <c r="C207" s="448"/>
      <c r="D207" s="448"/>
      <c r="E207" s="447"/>
      <c r="F207" s="447"/>
      <c r="G207" s="447"/>
      <c r="H207" s="447"/>
      <c r="I207" s="447"/>
      <c r="J207" s="447"/>
      <c r="K207" s="447"/>
    </row>
    <row r="208" spans="2:11" ht="18.75">
      <c r="B208" s="447"/>
      <c r="C208" s="448"/>
      <c r="D208" s="448"/>
      <c r="E208" s="447"/>
      <c r="F208" s="447"/>
      <c r="G208" s="447"/>
      <c r="H208" s="447"/>
      <c r="I208" s="447"/>
      <c r="J208" s="447"/>
      <c r="K208" s="447"/>
    </row>
    <row r="209" spans="2:11" ht="18.75">
      <c r="B209" s="447"/>
      <c r="C209" s="448"/>
      <c r="D209" s="448"/>
      <c r="E209" s="447"/>
      <c r="F209" s="447"/>
      <c r="G209" s="447"/>
      <c r="H209" s="447"/>
      <c r="I209" s="447"/>
      <c r="J209" s="447"/>
      <c r="K209" s="447"/>
    </row>
    <row r="210" spans="2:11" ht="18.75">
      <c r="B210" s="447"/>
      <c r="C210" s="448"/>
      <c r="D210" s="448"/>
      <c r="E210" s="447"/>
      <c r="F210" s="447"/>
      <c r="G210" s="447"/>
      <c r="H210" s="447"/>
      <c r="I210" s="447"/>
      <c r="J210" s="447"/>
      <c r="K210" s="447"/>
    </row>
    <row r="211" spans="2:11" ht="18.75">
      <c r="B211" s="447"/>
      <c r="C211" s="448"/>
      <c r="D211" s="448"/>
      <c r="E211" s="447"/>
      <c r="F211" s="447"/>
      <c r="G211" s="447"/>
      <c r="H211" s="447"/>
      <c r="I211" s="447"/>
      <c r="J211" s="447"/>
      <c r="K211" s="447"/>
    </row>
    <row r="212" spans="2:11" ht="18.75">
      <c r="B212" s="447"/>
      <c r="C212" s="448"/>
      <c r="D212" s="448"/>
      <c r="E212" s="447"/>
      <c r="F212" s="447"/>
      <c r="G212" s="447"/>
      <c r="H212" s="447"/>
      <c r="I212" s="447"/>
      <c r="J212" s="447"/>
      <c r="K212" s="447"/>
    </row>
    <row r="213" spans="2:11" ht="18.75">
      <c r="B213" s="447"/>
      <c r="C213" s="448"/>
      <c r="D213" s="448"/>
      <c r="E213" s="447"/>
      <c r="F213" s="447"/>
      <c r="G213" s="447"/>
      <c r="H213" s="447"/>
      <c r="I213" s="447"/>
      <c r="J213" s="447"/>
      <c r="K213" s="447"/>
    </row>
    <row r="214" spans="2:11" ht="18.75">
      <c r="B214" s="447"/>
      <c r="C214" s="448"/>
      <c r="D214" s="448"/>
      <c r="E214" s="447"/>
      <c r="F214" s="447"/>
      <c r="G214" s="447"/>
      <c r="H214" s="447"/>
      <c r="I214" s="447"/>
      <c r="J214" s="447"/>
      <c r="K214" s="447"/>
    </row>
    <row r="215" spans="2:11" ht="18.75">
      <c r="B215" s="447"/>
      <c r="C215" s="448"/>
      <c r="D215" s="448"/>
      <c r="E215" s="447"/>
      <c r="F215" s="447"/>
      <c r="G215" s="447"/>
      <c r="H215" s="447"/>
      <c r="I215" s="447"/>
      <c r="J215" s="447"/>
      <c r="K215" s="447"/>
    </row>
    <row r="216" spans="2:11" ht="18.75">
      <c r="B216" s="447"/>
      <c r="C216" s="448"/>
      <c r="D216" s="448"/>
      <c r="E216" s="447"/>
      <c r="F216" s="447"/>
      <c r="G216" s="447"/>
      <c r="H216" s="447"/>
      <c r="I216" s="447"/>
      <c r="J216" s="447"/>
      <c r="K216" s="447"/>
    </row>
    <row r="217" spans="2:11" ht="18.75">
      <c r="B217" s="447"/>
      <c r="C217" s="448"/>
      <c r="D217" s="448"/>
      <c r="E217" s="447"/>
      <c r="F217" s="447"/>
      <c r="G217" s="447"/>
      <c r="H217" s="447"/>
      <c r="I217" s="447"/>
      <c r="J217" s="447"/>
      <c r="K217" s="447"/>
    </row>
    <row r="218" spans="2:11" ht="18.75">
      <c r="B218" s="447"/>
      <c r="C218" s="448"/>
      <c r="D218" s="448"/>
      <c r="E218" s="447"/>
      <c r="F218" s="447"/>
      <c r="G218" s="447"/>
      <c r="H218" s="447"/>
      <c r="I218" s="447"/>
      <c r="J218" s="447"/>
      <c r="K218" s="447"/>
    </row>
    <row r="219" spans="2:11" ht="18.75">
      <c r="B219" s="447"/>
      <c r="C219" s="448"/>
      <c r="D219" s="448"/>
      <c r="E219" s="447"/>
      <c r="F219" s="447"/>
      <c r="G219" s="447"/>
      <c r="H219" s="447"/>
      <c r="I219" s="447"/>
      <c r="J219" s="447"/>
      <c r="K219" s="447"/>
    </row>
    <row r="220" spans="2:11" ht="18.75">
      <c r="B220" s="447"/>
      <c r="C220" s="448"/>
      <c r="D220" s="448"/>
      <c r="E220" s="447"/>
      <c r="F220" s="447"/>
      <c r="G220" s="447"/>
      <c r="H220" s="447"/>
      <c r="I220" s="447"/>
      <c r="J220" s="447"/>
      <c r="K220" s="447"/>
    </row>
    <row r="221" spans="2:11" ht="18.75">
      <c r="B221" s="447"/>
      <c r="C221" s="448"/>
      <c r="D221" s="448"/>
      <c r="E221" s="447"/>
      <c r="F221" s="447"/>
      <c r="G221" s="447"/>
      <c r="H221" s="447"/>
      <c r="I221" s="447"/>
      <c r="J221" s="447"/>
      <c r="K221" s="447"/>
    </row>
    <row r="222" spans="2:11" ht="18.75">
      <c r="B222" s="447"/>
      <c r="C222" s="448"/>
      <c r="D222" s="448"/>
      <c r="E222" s="447"/>
      <c r="F222" s="447"/>
      <c r="G222" s="447"/>
      <c r="H222" s="447"/>
      <c r="I222" s="447"/>
      <c r="J222" s="447"/>
      <c r="K222" s="447"/>
    </row>
    <row r="223" spans="2:11" ht="18.75">
      <c r="B223" s="447"/>
      <c r="C223" s="448"/>
      <c r="D223" s="448"/>
      <c r="E223" s="447"/>
      <c r="F223" s="447"/>
      <c r="G223" s="447"/>
      <c r="H223" s="447"/>
      <c r="I223" s="447"/>
      <c r="J223" s="447"/>
      <c r="K223" s="447"/>
    </row>
    <row r="224" spans="2:11" ht="18.75">
      <c r="B224" s="447"/>
      <c r="C224" s="448"/>
      <c r="D224" s="448"/>
      <c r="E224" s="447"/>
      <c r="F224" s="447"/>
      <c r="G224" s="447"/>
      <c r="H224" s="447"/>
      <c r="I224" s="447"/>
      <c r="J224" s="447"/>
      <c r="K224" s="447"/>
    </row>
    <row r="225" spans="2:11" ht="18.75">
      <c r="B225" s="447"/>
      <c r="C225" s="448"/>
      <c r="D225" s="448"/>
      <c r="E225" s="447"/>
      <c r="F225" s="447"/>
      <c r="G225" s="447"/>
      <c r="H225" s="447"/>
      <c r="I225" s="447"/>
      <c r="J225" s="447"/>
      <c r="K225" s="447"/>
    </row>
    <row r="226" spans="2:11" ht="18.75">
      <c r="B226" s="447"/>
      <c r="C226" s="448"/>
      <c r="D226" s="448"/>
      <c r="E226" s="447"/>
      <c r="F226" s="447"/>
      <c r="G226" s="447"/>
      <c r="H226" s="447"/>
      <c r="I226" s="447"/>
      <c r="J226" s="447"/>
      <c r="K226" s="447"/>
    </row>
    <row r="227" spans="2:11" ht="18.75">
      <c r="B227" s="447"/>
      <c r="C227" s="448"/>
      <c r="D227" s="448"/>
      <c r="E227" s="447"/>
      <c r="F227" s="447"/>
      <c r="G227" s="447"/>
      <c r="H227" s="447"/>
      <c r="I227" s="447"/>
      <c r="J227" s="447"/>
      <c r="K227" s="447"/>
    </row>
    <row r="228" spans="2:11" ht="18.75">
      <c r="B228" s="447"/>
      <c r="C228" s="448"/>
      <c r="D228" s="448"/>
      <c r="E228" s="447"/>
      <c r="F228" s="447"/>
      <c r="G228" s="447"/>
      <c r="H228" s="447"/>
      <c r="I228" s="447"/>
      <c r="J228" s="447"/>
      <c r="K228" s="447"/>
    </row>
    <row r="229" spans="2:11" ht="18.75">
      <c r="B229" s="447"/>
      <c r="C229" s="448"/>
      <c r="D229" s="448"/>
      <c r="E229" s="447"/>
      <c r="F229" s="447"/>
      <c r="G229" s="447"/>
      <c r="H229" s="447"/>
      <c r="I229" s="447"/>
      <c r="J229" s="447"/>
      <c r="K229" s="447"/>
    </row>
    <row r="230" spans="2:11" ht="18.75">
      <c r="B230" s="447"/>
      <c r="C230" s="448"/>
      <c r="D230" s="448"/>
      <c r="E230" s="447"/>
      <c r="F230" s="447"/>
      <c r="G230" s="447"/>
      <c r="H230" s="447"/>
      <c r="I230" s="447"/>
      <c r="J230" s="447"/>
      <c r="K230" s="447"/>
    </row>
    <row r="231" spans="2:11" ht="18.75">
      <c r="B231" s="447"/>
      <c r="C231" s="448"/>
      <c r="D231" s="448"/>
      <c r="E231" s="447"/>
      <c r="F231" s="447"/>
      <c r="G231" s="447"/>
      <c r="H231" s="447"/>
      <c r="I231" s="447"/>
      <c r="J231" s="447"/>
      <c r="K231" s="447"/>
    </row>
    <row r="232" spans="2:11" ht="18.75">
      <c r="B232" s="447"/>
      <c r="C232" s="448"/>
      <c r="D232" s="448"/>
      <c r="E232" s="447"/>
      <c r="F232" s="447"/>
      <c r="G232" s="447"/>
      <c r="H232" s="447"/>
      <c r="I232" s="447"/>
      <c r="J232" s="447"/>
      <c r="K232" s="447"/>
    </row>
    <row r="233" spans="2:11" ht="18.75">
      <c r="B233" s="447"/>
      <c r="C233" s="448"/>
      <c r="D233" s="448"/>
      <c r="E233" s="447"/>
      <c r="F233" s="447"/>
      <c r="G233" s="447"/>
      <c r="H233" s="447"/>
      <c r="I233" s="447"/>
      <c r="J233" s="447"/>
      <c r="K233" s="447"/>
    </row>
    <row r="234" spans="2:11" ht="18.75">
      <c r="B234" s="447"/>
      <c r="C234" s="448"/>
      <c r="D234" s="448"/>
      <c r="E234" s="447"/>
      <c r="F234" s="447"/>
      <c r="G234" s="447"/>
      <c r="H234" s="447"/>
      <c r="I234" s="447"/>
      <c r="J234" s="447"/>
      <c r="K234" s="447"/>
    </row>
    <row r="235" spans="2:11" ht="18.75">
      <c r="B235" s="447"/>
      <c r="C235" s="448"/>
      <c r="D235" s="448"/>
      <c r="E235" s="447"/>
      <c r="F235" s="447"/>
      <c r="G235" s="447"/>
      <c r="H235" s="447"/>
      <c r="I235" s="447"/>
      <c r="J235" s="447"/>
      <c r="K235" s="447"/>
    </row>
    <row r="236" spans="2:11" ht="18.75">
      <c r="B236" s="447"/>
      <c r="C236" s="448"/>
      <c r="D236" s="448"/>
      <c r="E236" s="447"/>
      <c r="F236" s="447"/>
      <c r="G236" s="447"/>
      <c r="H236" s="447"/>
      <c r="I236" s="447"/>
      <c r="J236" s="447"/>
      <c r="K236" s="447"/>
    </row>
    <row r="237" spans="2:11" ht="18.75">
      <c r="B237" s="447"/>
      <c r="C237" s="448"/>
      <c r="D237" s="448"/>
      <c r="E237" s="447"/>
      <c r="F237" s="447"/>
      <c r="G237" s="447"/>
      <c r="H237" s="447"/>
      <c r="I237" s="447"/>
      <c r="J237" s="447"/>
      <c r="K237" s="447"/>
    </row>
    <row r="238" spans="2:11" ht="18.75">
      <c r="B238" s="447"/>
      <c r="C238" s="448"/>
      <c r="D238" s="448"/>
      <c r="E238" s="447"/>
      <c r="F238" s="447"/>
      <c r="G238" s="447"/>
      <c r="H238" s="447"/>
      <c r="I238" s="447"/>
      <c r="J238" s="447"/>
      <c r="K238" s="447"/>
    </row>
    <row r="239" spans="2:11" ht="18.75">
      <c r="B239" s="447"/>
      <c r="C239" s="448"/>
      <c r="D239" s="448"/>
      <c r="E239" s="447"/>
      <c r="F239" s="447"/>
      <c r="G239" s="447"/>
      <c r="H239" s="447"/>
      <c r="I239" s="447"/>
      <c r="J239" s="447"/>
      <c r="K239" s="447"/>
    </row>
    <row r="240" spans="2:11" ht="18.75">
      <c r="B240" s="447"/>
      <c r="C240" s="448"/>
      <c r="D240" s="448"/>
      <c r="E240" s="447"/>
      <c r="F240" s="447"/>
      <c r="G240" s="447"/>
      <c r="H240" s="447"/>
      <c r="I240" s="447"/>
      <c r="J240" s="447"/>
      <c r="K240" s="447"/>
    </row>
    <row r="241" spans="2:11" ht="18.75">
      <c r="B241" s="447"/>
      <c r="C241" s="448"/>
      <c r="D241" s="448"/>
      <c r="E241" s="447"/>
      <c r="F241" s="447"/>
      <c r="G241" s="447"/>
      <c r="H241" s="447"/>
      <c r="I241" s="447"/>
      <c r="J241" s="447"/>
      <c r="K241" s="447"/>
    </row>
    <row r="242" spans="2:11" ht="18.75">
      <c r="B242" s="447"/>
      <c r="C242" s="448"/>
      <c r="D242" s="448"/>
      <c r="E242" s="447"/>
      <c r="F242" s="447"/>
      <c r="G242" s="447"/>
      <c r="H242" s="447"/>
      <c r="I242" s="447"/>
      <c r="J242" s="447"/>
      <c r="K242" s="447"/>
    </row>
    <row r="243" spans="2:11" ht="18.75">
      <c r="B243" s="447"/>
      <c r="C243" s="448"/>
      <c r="D243" s="448"/>
      <c r="E243" s="447"/>
      <c r="F243" s="447"/>
      <c r="G243" s="447"/>
      <c r="H243" s="447"/>
      <c r="I243" s="447"/>
      <c r="J243" s="447"/>
      <c r="K243" s="447"/>
    </row>
    <row r="244" spans="2:11" ht="18.75">
      <c r="B244" s="447"/>
      <c r="C244" s="448"/>
      <c r="D244" s="448"/>
      <c r="E244" s="447"/>
      <c r="F244" s="447"/>
      <c r="G244" s="447"/>
      <c r="H244" s="447"/>
      <c r="I244" s="447"/>
      <c r="J244" s="447"/>
      <c r="K244" s="447"/>
    </row>
    <row r="245" spans="2:11" ht="18.75">
      <c r="B245" s="447"/>
      <c r="C245" s="448"/>
      <c r="D245" s="448"/>
      <c r="E245" s="447"/>
      <c r="F245" s="447"/>
      <c r="G245" s="447"/>
      <c r="H245" s="447"/>
      <c r="I245" s="447"/>
      <c r="J245" s="447"/>
      <c r="K245" s="447"/>
    </row>
    <row r="246" spans="2:11" ht="18.75">
      <c r="B246" s="447"/>
      <c r="C246" s="448"/>
      <c r="D246" s="448"/>
      <c r="E246" s="447"/>
      <c r="F246" s="447"/>
      <c r="G246" s="447"/>
      <c r="H246" s="447"/>
      <c r="I246" s="447"/>
      <c r="J246" s="447"/>
      <c r="K246" s="447"/>
    </row>
    <row r="247" spans="2:11" ht="18.75">
      <c r="B247" s="447"/>
      <c r="C247" s="448"/>
      <c r="D247" s="448"/>
      <c r="E247" s="447"/>
      <c r="F247" s="447"/>
      <c r="G247" s="447"/>
      <c r="H247" s="447"/>
      <c r="I247" s="447"/>
      <c r="J247" s="447"/>
      <c r="K247" s="447"/>
    </row>
    <row r="248" spans="2:11" ht="18.75">
      <c r="B248" s="447"/>
      <c r="C248" s="448"/>
      <c r="D248" s="448"/>
      <c r="E248" s="447"/>
      <c r="F248" s="447"/>
      <c r="G248" s="447"/>
      <c r="H248" s="447"/>
      <c r="I248" s="447"/>
      <c r="J248" s="447"/>
      <c r="K248" s="447"/>
    </row>
    <row r="249" spans="2:11" ht="18.75">
      <c r="B249" s="447"/>
      <c r="C249" s="448"/>
      <c r="D249" s="448"/>
      <c r="E249" s="447"/>
      <c r="F249" s="447"/>
      <c r="G249" s="447"/>
      <c r="H249" s="447"/>
      <c r="I249" s="447"/>
      <c r="J249" s="447"/>
      <c r="K249" s="447"/>
    </row>
  </sheetData>
  <sheetProtection/>
  <mergeCells count="5">
    <mergeCell ref="B32:D32"/>
    <mergeCell ref="B3:J3"/>
    <mergeCell ref="B2:K2"/>
    <mergeCell ref="J1:K1"/>
    <mergeCell ref="B4:K4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75" r:id="rId1"/>
  <headerFooter alignWithMargins="0">
    <oddFooter>&amp;R&amp;"Times New Roman,Regular"&amp;12&amp;P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9"/>
  <sheetViews>
    <sheetView zoomScale="70" zoomScaleNormal="70" zoomScalePageLayoutView="0" workbookViewId="0" topLeftCell="A1">
      <selection activeCell="A4" sqref="A4:I4"/>
    </sheetView>
  </sheetViews>
  <sheetFormatPr defaultColWidth="9.140625" defaultRowHeight="12.75"/>
  <cols>
    <col min="1" max="1" width="5.00390625" style="391" customWidth="1"/>
    <col min="2" max="2" width="36.28125" style="386" customWidth="1"/>
    <col min="3" max="3" width="15.7109375" style="387" customWidth="1"/>
    <col min="4" max="5" width="15.00390625" style="387" customWidth="1"/>
    <col min="6" max="6" width="14.28125" style="370" customWidth="1"/>
    <col min="7" max="8" width="15.00390625" style="370" customWidth="1"/>
    <col min="9" max="9" width="15.57421875" style="370" customWidth="1"/>
    <col min="10" max="16384" width="9.140625" style="370" customWidth="1"/>
  </cols>
  <sheetData>
    <row r="1" spans="6:9" ht="30" customHeight="1">
      <c r="F1" s="393"/>
      <c r="G1" s="408" t="s">
        <v>450</v>
      </c>
      <c r="H1" s="644" t="s">
        <v>462</v>
      </c>
      <c r="I1" s="644"/>
    </row>
    <row r="2" spans="2:10" ht="30" customHeight="1">
      <c r="B2" s="693" t="s">
        <v>569</v>
      </c>
      <c r="C2" s="693"/>
      <c r="D2" s="693"/>
      <c r="E2" s="693"/>
      <c r="F2" s="693"/>
      <c r="G2" s="693"/>
      <c r="H2" s="693"/>
      <c r="I2" s="693"/>
      <c r="J2" s="634"/>
    </row>
    <row r="3" spans="1:10" ht="23.25" customHeight="1">
      <c r="A3" s="662" t="s">
        <v>507</v>
      </c>
      <c r="B3" s="662"/>
      <c r="C3" s="662"/>
      <c r="D3" s="662"/>
      <c r="E3" s="662"/>
      <c r="F3" s="662"/>
      <c r="G3" s="662"/>
      <c r="H3" s="662"/>
      <c r="I3" s="662"/>
      <c r="J3" s="446"/>
    </row>
    <row r="4" spans="1:10" ht="35.25" customHeight="1">
      <c r="A4" s="662" t="s">
        <v>616</v>
      </c>
      <c r="B4" s="662"/>
      <c r="C4" s="662"/>
      <c r="D4" s="662"/>
      <c r="E4" s="662"/>
      <c r="F4" s="662"/>
      <c r="G4" s="662"/>
      <c r="H4" s="662"/>
      <c r="I4" s="662"/>
      <c r="J4" s="446"/>
    </row>
    <row r="5" spans="1:10" ht="24" customHeight="1">
      <c r="A5" s="425"/>
      <c r="B5" s="444"/>
      <c r="C5" s="445"/>
      <c r="D5" s="445"/>
      <c r="E5" s="445"/>
      <c r="F5" s="446"/>
      <c r="G5" s="446"/>
      <c r="H5" s="670" t="s">
        <v>480</v>
      </c>
      <c r="I5" s="670"/>
      <c r="J5" s="446"/>
    </row>
    <row r="6" spans="1:10" s="388" customFormat="1" ht="36.75" customHeight="1">
      <c r="A6" s="720" t="s">
        <v>173</v>
      </c>
      <c r="B6" s="720" t="s">
        <v>615</v>
      </c>
      <c r="C6" s="722" t="s">
        <v>536</v>
      </c>
      <c r="D6" s="723"/>
      <c r="E6" s="720" t="s">
        <v>331</v>
      </c>
      <c r="F6" s="720" t="s">
        <v>332</v>
      </c>
      <c r="G6" s="720" t="s">
        <v>333</v>
      </c>
      <c r="H6" s="720" t="s">
        <v>455</v>
      </c>
      <c r="I6" s="720" t="s">
        <v>335</v>
      </c>
      <c r="J6" s="456"/>
    </row>
    <row r="7" spans="1:19" ht="35.25" customHeight="1">
      <c r="A7" s="721"/>
      <c r="B7" s="721"/>
      <c r="C7" s="426" t="s">
        <v>456</v>
      </c>
      <c r="D7" s="426" t="s">
        <v>457</v>
      </c>
      <c r="E7" s="721"/>
      <c r="F7" s="721"/>
      <c r="G7" s="721"/>
      <c r="H7" s="721"/>
      <c r="I7" s="721"/>
      <c r="J7" s="458"/>
      <c r="K7" s="394"/>
      <c r="M7" s="392"/>
      <c r="N7" s="394"/>
      <c r="P7" s="392"/>
      <c r="Q7" s="394"/>
      <c r="S7" s="392"/>
    </row>
    <row r="8" spans="1:19" ht="36.75" customHeight="1">
      <c r="A8" s="435"/>
      <c r="B8" s="426" t="s">
        <v>227</v>
      </c>
      <c r="C8" s="459"/>
      <c r="D8" s="459"/>
      <c r="E8" s="460"/>
      <c r="F8" s="461"/>
      <c r="G8" s="462"/>
      <c r="H8" s="462"/>
      <c r="I8" s="462"/>
      <c r="J8" s="458"/>
      <c r="K8" s="394"/>
      <c r="M8" s="392"/>
      <c r="N8" s="394"/>
      <c r="P8" s="392"/>
      <c r="Q8" s="394"/>
      <c r="S8" s="392"/>
    </row>
    <row r="9" spans="1:19" s="368" customFormat="1" ht="52.5" customHeight="1">
      <c r="A9" s="431" t="s">
        <v>106</v>
      </c>
      <c r="B9" s="432" t="s">
        <v>458</v>
      </c>
      <c r="C9" s="426"/>
      <c r="D9" s="426"/>
      <c r="E9" s="624"/>
      <c r="F9" s="625"/>
      <c r="G9" s="625"/>
      <c r="H9" s="625"/>
      <c r="I9" s="625"/>
      <c r="J9" s="626"/>
      <c r="K9" s="396"/>
      <c r="M9" s="397"/>
      <c r="N9" s="396"/>
      <c r="P9" s="397"/>
      <c r="Q9" s="396"/>
      <c r="S9" s="397"/>
    </row>
    <row r="10" spans="1:10" ht="30.75" customHeight="1">
      <c r="A10" s="435"/>
      <c r="B10" s="463" t="s">
        <v>459</v>
      </c>
      <c r="C10" s="459"/>
      <c r="D10" s="459"/>
      <c r="E10" s="460"/>
      <c r="F10" s="461"/>
      <c r="G10" s="461"/>
      <c r="H10" s="461"/>
      <c r="I10" s="461"/>
      <c r="J10" s="446"/>
    </row>
    <row r="11" spans="1:10" ht="30.75" customHeight="1">
      <c r="A11" s="435"/>
      <c r="B11" s="463" t="s">
        <v>459</v>
      </c>
      <c r="C11" s="459"/>
      <c r="D11" s="459"/>
      <c r="E11" s="460"/>
      <c r="F11" s="461"/>
      <c r="G11" s="461"/>
      <c r="H11" s="461"/>
      <c r="I11" s="461"/>
      <c r="J11" s="446"/>
    </row>
    <row r="12" spans="1:10" ht="30.75" customHeight="1">
      <c r="A12" s="435"/>
      <c r="B12" s="463" t="s">
        <v>460</v>
      </c>
      <c r="C12" s="459"/>
      <c r="D12" s="459"/>
      <c r="E12" s="460"/>
      <c r="F12" s="461"/>
      <c r="G12" s="461"/>
      <c r="H12" s="461"/>
      <c r="I12" s="461"/>
      <c r="J12" s="446"/>
    </row>
    <row r="13" spans="1:19" s="368" customFormat="1" ht="77.25" customHeight="1">
      <c r="A13" s="431" t="s">
        <v>107</v>
      </c>
      <c r="B13" s="432" t="s">
        <v>461</v>
      </c>
      <c r="C13" s="426"/>
      <c r="D13" s="426"/>
      <c r="E13" s="624"/>
      <c r="F13" s="625"/>
      <c r="G13" s="625"/>
      <c r="H13" s="625"/>
      <c r="I13" s="625"/>
      <c r="J13" s="626"/>
      <c r="K13" s="396"/>
      <c r="M13" s="397"/>
      <c r="N13" s="396"/>
      <c r="P13" s="397"/>
      <c r="Q13" s="396"/>
      <c r="S13" s="397"/>
    </row>
    <row r="14" spans="1:10" ht="30" customHeight="1">
      <c r="A14" s="435"/>
      <c r="B14" s="463" t="s">
        <v>459</v>
      </c>
      <c r="C14" s="459"/>
      <c r="D14" s="459"/>
      <c r="E14" s="460"/>
      <c r="F14" s="461"/>
      <c r="G14" s="461"/>
      <c r="H14" s="461"/>
      <c r="I14" s="461"/>
      <c r="J14" s="446"/>
    </row>
    <row r="15" spans="1:10" ht="30" customHeight="1">
      <c r="A15" s="435"/>
      <c r="B15" s="463" t="s">
        <v>459</v>
      </c>
      <c r="C15" s="459"/>
      <c r="D15" s="459"/>
      <c r="E15" s="460"/>
      <c r="F15" s="461"/>
      <c r="G15" s="461"/>
      <c r="H15" s="461"/>
      <c r="I15" s="461"/>
      <c r="J15" s="446"/>
    </row>
    <row r="16" spans="1:10" ht="16.5">
      <c r="A16" s="425"/>
      <c r="B16" s="444"/>
      <c r="C16" s="445"/>
      <c r="D16" s="445"/>
      <c r="E16" s="445"/>
      <c r="F16" s="446"/>
      <c r="G16" s="446"/>
      <c r="H16" s="446"/>
      <c r="I16" s="446"/>
      <c r="J16" s="446"/>
    </row>
    <row r="17" spans="1:10" ht="16.5">
      <c r="A17" s="425"/>
      <c r="B17" s="444"/>
      <c r="C17" s="445"/>
      <c r="D17" s="445"/>
      <c r="E17" s="445"/>
      <c r="F17" s="446"/>
      <c r="G17" s="446"/>
      <c r="H17" s="446"/>
      <c r="I17" s="446"/>
      <c r="J17" s="446"/>
    </row>
    <row r="18" spans="1:10" ht="16.5">
      <c r="A18" s="425"/>
      <c r="B18" s="444"/>
      <c r="C18" s="445"/>
      <c r="D18" s="445"/>
      <c r="E18" s="445"/>
      <c r="F18" s="446"/>
      <c r="G18" s="446"/>
      <c r="H18" s="446"/>
      <c r="I18" s="446"/>
      <c r="J18" s="446"/>
    </row>
    <row r="19" spans="1:10" ht="16.5">
      <c r="A19" s="425"/>
      <c r="B19" s="444"/>
      <c r="C19" s="445"/>
      <c r="D19" s="445"/>
      <c r="E19" s="445"/>
      <c r="F19" s="446"/>
      <c r="G19" s="446"/>
      <c r="H19" s="446"/>
      <c r="I19" s="446"/>
      <c r="J19" s="446"/>
    </row>
    <row r="20" spans="1:19" ht="16.5">
      <c r="A20" s="425"/>
      <c r="B20" s="464"/>
      <c r="C20" s="445"/>
      <c r="D20" s="445"/>
      <c r="E20" s="445"/>
      <c r="F20" s="458"/>
      <c r="G20" s="446"/>
      <c r="H20" s="446"/>
      <c r="I20" s="446"/>
      <c r="J20" s="458"/>
      <c r="K20" s="394"/>
      <c r="M20" s="392"/>
      <c r="N20" s="394"/>
      <c r="P20" s="392"/>
      <c r="Q20" s="394"/>
      <c r="S20" s="392"/>
    </row>
    <row r="21" spans="1:17" ht="16.5">
      <c r="A21" s="425"/>
      <c r="B21" s="444"/>
      <c r="C21" s="445"/>
      <c r="D21" s="445"/>
      <c r="E21" s="445"/>
      <c r="F21" s="458"/>
      <c r="G21" s="446"/>
      <c r="H21" s="446"/>
      <c r="I21" s="446"/>
      <c r="J21" s="458"/>
      <c r="K21" s="394"/>
      <c r="M21" s="392"/>
      <c r="N21" s="394"/>
      <c r="P21" s="392"/>
      <c r="Q21" s="394"/>
    </row>
    <row r="22" spans="1:19" ht="16.5">
      <c r="A22" s="425"/>
      <c r="B22" s="464"/>
      <c r="C22" s="445"/>
      <c r="D22" s="445"/>
      <c r="E22" s="445"/>
      <c r="F22" s="458"/>
      <c r="G22" s="446"/>
      <c r="H22" s="446"/>
      <c r="I22" s="446"/>
      <c r="J22" s="458"/>
      <c r="K22" s="394"/>
      <c r="M22" s="392"/>
      <c r="N22" s="394"/>
      <c r="P22" s="392"/>
      <c r="Q22" s="394"/>
      <c r="S22" s="392"/>
    </row>
    <row r="23" spans="1:17" ht="16.5">
      <c r="A23" s="425"/>
      <c r="B23" s="444"/>
      <c r="C23" s="445"/>
      <c r="D23" s="445"/>
      <c r="E23" s="445"/>
      <c r="F23" s="446"/>
      <c r="G23" s="446"/>
      <c r="H23" s="446"/>
      <c r="I23" s="446"/>
      <c r="J23" s="458"/>
      <c r="K23" s="394"/>
      <c r="M23" s="392"/>
      <c r="N23" s="394"/>
      <c r="P23" s="392"/>
      <c r="Q23" s="394"/>
    </row>
    <row r="24" spans="1:19" ht="16.5">
      <c r="A24" s="425"/>
      <c r="B24" s="464"/>
      <c r="C24" s="445"/>
      <c r="D24" s="445"/>
      <c r="E24" s="445"/>
      <c r="F24" s="458"/>
      <c r="G24" s="446"/>
      <c r="H24" s="446"/>
      <c r="I24" s="446"/>
      <c r="J24" s="458"/>
      <c r="K24" s="394"/>
      <c r="M24" s="392"/>
      <c r="N24" s="394"/>
      <c r="P24" s="392"/>
      <c r="Q24" s="394"/>
      <c r="S24" s="392"/>
    </row>
    <row r="25" spans="1:10" ht="16.5">
      <c r="A25" s="425"/>
      <c r="B25" s="444"/>
      <c r="C25" s="445"/>
      <c r="D25" s="445"/>
      <c r="E25" s="445"/>
      <c r="F25" s="446"/>
      <c r="G25" s="446"/>
      <c r="H25" s="446"/>
      <c r="I25" s="446"/>
      <c r="J25" s="446"/>
    </row>
    <row r="26" spans="1:10" ht="16.5">
      <c r="A26" s="425"/>
      <c r="B26" s="444"/>
      <c r="C26" s="445"/>
      <c r="D26" s="445"/>
      <c r="E26" s="445"/>
      <c r="F26" s="446"/>
      <c r="G26" s="446"/>
      <c r="H26" s="446"/>
      <c r="I26" s="446"/>
      <c r="J26" s="446"/>
    </row>
    <row r="27" spans="1:10" ht="16.5">
      <c r="A27" s="425"/>
      <c r="B27" s="444"/>
      <c r="C27" s="445"/>
      <c r="D27" s="445"/>
      <c r="E27" s="445"/>
      <c r="F27" s="446"/>
      <c r="G27" s="446"/>
      <c r="H27" s="446"/>
      <c r="I27" s="446"/>
      <c r="J27" s="446"/>
    </row>
    <row r="28" spans="1:10" ht="16.5">
      <c r="A28" s="425"/>
      <c r="B28" s="444"/>
      <c r="C28" s="445"/>
      <c r="D28" s="445"/>
      <c r="E28" s="445"/>
      <c r="F28" s="446"/>
      <c r="G28" s="446"/>
      <c r="H28" s="446"/>
      <c r="I28" s="446"/>
      <c r="J28" s="446"/>
    </row>
    <row r="29" spans="1:10" ht="16.5">
      <c r="A29" s="425"/>
      <c r="B29" s="444"/>
      <c r="C29" s="445"/>
      <c r="D29" s="445"/>
      <c r="E29" s="445"/>
      <c r="F29" s="446"/>
      <c r="G29" s="446"/>
      <c r="H29" s="446"/>
      <c r="I29" s="446"/>
      <c r="J29" s="446"/>
    </row>
    <row r="30" spans="1:10" ht="16.5">
      <c r="A30" s="425"/>
      <c r="B30" s="444"/>
      <c r="C30" s="445"/>
      <c r="D30" s="445"/>
      <c r="E30" s="445"/>
      <c r="F30" s="446"/>
      <c r="G30" s="446"/>
      <c r="H30" s="446"/>
      <c r="I30" s="446"/>
      <c r="J30" s="446"/>
    </row>
    <row r="31" spans="1:10" ht="16.5">
      <c r="A31" s="425"/>
      <c r="B31" s="444"/>
      <c r="C31" s="445"/>
      <c r="D31" s="445"/>
      <c r="E31" s="445"/>
      <c r="F31" s="446"/>
      <c r="G31" s="446"/>
      <c r="H31" s="446"/>
      <c r="I31" s="446"/>
      <c r="J31" s="446"/>
    </row>
    <row r="32" spans="1:10" ht="16.5">
      <c r="A32" s="425"/>
      <c r="B32" s="444"/>
      <c r="C32" s="445"/>
      <c r="D32" s="445"/>
      <c r="E32" s="445"/>
      <c r="F32" s="446"/>
      <c r="G32" s="446"/>
      <c r="H32" s="446"/>
      <c r="I32" s="446"/>
      <c r="J32" s="446"/>
    </row>
    <row r="33" spans="1:10" ht="16.5">
      <c r="A33" s="425"/>
      <c r="B33" s="444"/>
      <c r="C33" s="445"/>
      <c r="D33" s="445"/>
      <c r="E33" s="445"/>
      <c r="F33" s="446"/>
      <c r="G33" s="446"/>
      <c r="H33" s="446"/>
      <c r="I33" s="446"/>
      <c r="J33" s="446"/>
    </row>
    <row r="34" spans="1:10" ht="16.5">
      <c r="A34" s="425"/>
      <c r="B34" s="444"/>
      <c r="C34" s="445"/>
      <c r="D34" s="445"/>
      <c r="E34" s="445"/>
      <c r="F34" s="446"/>
      <c r="G34" s="446"/>
      <c r="H34" s="446"/>
      <c r="I34" s="446"/>
      <c r="J34" s="446"/>
    </row>
    <row r="35" spans="1:10" ht="12.75" customHeight="1">
      <c r="A35" s="425"/>
      <c r="B35" s="444"/>
      <c r="C35" s="445"/>
      <c r="D35" s="445"/>
      <c r="E35" s="445"/>
      <c r="F35" s="446"/>
      <c r="G35" s="446"/>
      <c r="H35" s="446"/>
      <c r="I35" s="446"/>
      <c r="J35" s="446"/>
    </row>
    <row r="36" spans="1:10" ht="16.5">
      <c r="A36" s="425"/>
      <c r="B36" s="444"/>
      <c r="C36" s="445"/>
      <c r="D36" s="445"/>
      <c r="E36" s="445"/>
      <c r="F36" s="446"/>
      <c r="G36" s="446"/>
      <c r="H36" s="446"/>
      <c r="I36" s="446"/>
      <c r="J36" s="446"/>
    </row>
    <row r="37" spans="1:19" ht="16.5">
      <c r="A37" s="425"/>
      <c r="B37" s="464"/>
      <c r="C37" s="445"/>
      <c r="D37" s="445"/>
      <c r="E37" s="445"/>
      <c r="F37" s="458"/>
      <c r="G37" s="446"/>
      <c r="H37" s="446"/>
      <c r="I37" s="446"/>
      <c r="J37" s="458"/>
      <c r="K37" s="394"/>
      <c r="M37" s="392"/>
      <c r="N37" s="394"/>
      <c r="P37" s="392"/>
      <c r="Q37" s="394"/>
      <c r="S37" s="392"/>
    </row>
    <row r="38" spans="1:10" ht="16.5">
      <c r="A38" s="425"/>
      <c r="B38" s="444"/>
      <c r="C38" s="445"/>
      <c r="D38" s="445"/>
      <c r="E38" s="445"/>
      <c r="F38" s="446"/>
      <c r="G38" s="446"/>
      <c r="H38" s="446"/>
      <c r="I38" s="446"/>
      <c r="J38" s="446"/>
    </row>
    <row r="39" spans="1:10" ht="16.5">
      <c r="A39" s="425"/>
      <c r="B39" s="444"/>
      <c r="C39" s="445"/>
      <c r="D39" s="445"/>
      <c r="E39" s="445"/>
      <c r="F39" s="446"/>
      <c r="G39" s="446"/>
      <c r="H39" s="446"/>
      <c r="I39" s="446"/>
      <c r="J39" s="446"/>
    </row>
    <row r="40" spans="1:10" ht="16.5">
      <c r="A40" s="425"/>
      <c r="B40" s="444"/>
      <c r="C40" s="445"/>
      <c r="D40" s="445"/>
      <c r="E40" s="445"/>
      <c r="F40" s="446"/>
      <c r="G40" s="446"/>
      <c r="H40" s="446"/>
      <c r="I40" s="446"/>
      <c r="J40" s="446"/>
    </row>
    <row r="41" spans="1:10" ht="16.5">
      <c r="A41" s="425"/>
      <c r="B41" s="444"/>
      <c r="C41" s="445"/>
      <c r="D41" s="445"/>
      <c r="E41" s="445"/>
      <c r="F41" s="446"/>
      <c r="G41" s="446"/>
      <c r="H41" s="446"/>
      <c r="I41" s="446"/>
      <c r="J41" s="446"/>
    </row>
    <row r="42" spans="1:10" ht="16.5">
      <c r="A42" s="425"/>
      <c r="B42" s="444"/>
      <c r="C42" s="445"/>
      <c r="D42" s="445"/>
      <c r="E42" s="445"/>
      <c r="F42" s="446"/>
      <c r="G42" s="446"/>
      <c r="H42" s="446"/>
      <c r="I42" s="446"/>
      <c r="J42" s="446"/>
    </row>
    <row r="43" spans="1:10" ht="16.5">
      <c r="A43" s="425"/>
      <c r="B43" s="444"/>
      <c r="C43" s="445"/>
      <c r="D43" s="445"/>
      <c r="E43" s="445"/>
      <c r="F43" s="446"/>
      <c r="G43" s="446"/>
      <c r="H43" s="446"/>
      <c r="I43" s="446"/>
      <c r="J43" s="446"/>
    </row>
    <row r="44" spans="1:10" ht="16.5">
      <c r="A44" s="425"/>
      <c r="B44" s="444"/>
      <c r="C44" s="445"/>
      <c r="D44" s="445"/>
      <c r="E44" s="445"/>
      <c r="F44" s="446"/>
      <c r="G44" s="446"/>
      <c r="H44" s="446"/>
      <c r="I44" s="446"/>
      <c r="J44" s="446"/>
    </row>
    <row r="45" spans="1:10" ht="16.5">
      <c r="A45" s="425"/>
      <c r="B45" s="444"/>
      <c r="C45" s="445"/>
      <c r="D45" s="445"/>
      <c r="E45" s="445"/>
      <c r="F45" s="446"/>
      <c r="G45" s="446"/>
      <c r="H45" s="446"/>
      <c r="I45" s="446"/>
      <c r="J45" s="446"/>
    </row>
    <row r="46" spans="1:10" ht="16.5">
      <c r="A46" s="425"/>
      <c r="B46" s="444"/>
      <c r="C46" s="445"/>
      <c r="D46" s="445"/>
      <c r="E46" s="445"/>
      <c r="F46" s="446"/>
      <c r="G46" s="446"/>
      <c r="H46" s="446"/>
      <c r="I46" s="446"/>
      <c r="J46" s="446"/>
    </row>
    <row r="47" spans="1:10" ht="16.5">
      <c r="A47" s="425"/>
      <c r="B47" s="444"/>
      <c r="C47" s="445"/>
      <c r="D47" s="445"/>
      <c r="E47" s="445"/>
      <c r="F47" s="446"/>
      <c r="G47" s="446"/>
      <c r="H47" s="446"/>
      <c r="I47" s="446"/>
      <c r="J47" s="446"/>
    </row>
    <row r="48" spans="1:10" ht="16.5">
      <c r="A48" s="425"/>
      <c r="B48" s="444"/>
      <c r="C48" s="445"/>
      <c r="D48" s="445"/>
      <c r="E48" s="445"/>
      <c r="F48" s="446"/>
      <c r="G48" s="446"/>
      <c r="H48" s="446"/>
      <c r="I48" s="446"/>
      <c r="J48" s="446"/>
    </row>
    <row r="49" spans="1:10" ht="16.5">
      <c r="A49" s="425"/>
      <c r="B49" s="444"/>
      <c r="C49" s="445"/>
      <c r="D49" s="445"/>
      <c r="E49" s="445"/>
      <c r="F49" s="446"/>
      <c r="G49" s="446"/>
      <c r="H49" s="446"/>
      <c r="I49" s="446"/>
      <c r="J49" s="446"/>
    </row>
    <row r="50" spans="1:10" ht="16.5">
      <c r="A50" s="425"/>
      <c r="B50" s="444"/>
      <c r="C50" s="445"/>
      <c r="D50" s="445"/>
      <c r="E50" s="445"/>
      <c r="F50" s="446"/>
      <c r="G50" s="446"/>
      <c r="H50" s="446"/>
      <c r="I50" s="446"/>
      <c r="J50" s="446"/>
    </row>
    <row r="51" spans="1:10" ht="16.5">
      <c r="A51" s="425"/>
      <c r="B51" s="444"/>
      <c r="C51" s="445"/>
      <c r="D51" s="445"/>
      <c r="E51" s="445"/>
      <c r="F51" s="446"/>
      <c r="G51" s="446"/>
      <c r="H51" s="446"/>
      <c r="I51" s="446"/>
      <c r="J51" s="446"/>
    </row>
    <row r="52" spans="1:10" ht="16.5">
      <c r="A52" s="425"/>
      <c r="B52" s="444"/>
      <c r="C52" s="445"/>
      <c r="D52" s="445"/>
      <c r="E52" s="445"/>
      <c r="F52" s="446"/>
      <c r="G52" s="446"/>
      <c r="H52" s="446"/>
      <c r="I52" s="446"/>
      <c r="J52" s="446"/>
    </row>
    <row r="53" spans="1:10" ht="16.5">
      <c r="A53" s="425"/>
      <c r="B53" s="444"/>
      <c r="C53" s="445"/>
      <c r="D53" s="445"/>
      <c r="E53" s="445"/>
      <c r="F53" s="446"/>
      <c r="G53" s="446"/>
      <c r="H53" s="446"/>
      <c r="I53" s="446"/>
      <c r="J53" s="446"/>
    </row>
    <row r="54" spans="1:10" ht="16.5">
      <c r="A54" s="425"/>
      <c r="B54" s="444"/>
      <c r="C54" s="445"/>
      <c r="D54" s="445"/>
      <c r="E54" s="445"/>
      <c r="F54" s="446"/>
      <c r="G54" s="446"/>
      <c r="H54" s="446"/>
      <c r="I54" s="446"/>
      <c r="J54" s="446"/>
    </row>
    <row r="55" spans="1:10" ht="16.5">
      <c r="A55" s="425"/>
      <c r="B55" s="444"/>
      <c r="C55" s="445"/>
      <c r="D55" s="445"/>
      <c r="E55" s="445"/>
      <c r="F55" s="446"/>
      <c r="G55" s="446"/>
      <c r="H55" s="446"/>
      <c r="I55" s="446"/>
      <c r="J55" s="446"/>
    </row>
    <row r="56" spans="1:10" ht="16.5">
      <c r="A56" s="425"/>
      <c r="B56" s="444"/>
      <c r="C56" s="445"/>
      <c r="D56" s="445"/>
      <c r="E56" s="445"/>
      <c r="F56" s="446"/>
      <c r="G56" s="446"/>
      <c r="H56" s="446"/>
      <c r="I56" s="446"/>
      <c r="J56" s="446"/>
    </row>
    <row r="57" spans="1:10" ht="16.5">
      <c r="A57" s="425"/>
      <c r="B57" s="444"/>
      <c r="C57" s="445"/>
      <c r="D57" s="445"/>
      <c r="E57" s="445"/>
      <c r="F57" s="446"/>
      <c r="G57" s="446"/>
      <c r="H57" s="446"/>
      <c r="I57" s="446"/>
      <c r="J57" s="446"/>
    </row>
    <row r="58" spans="1:10" ht="16.5">
      <c r="A58" s="425"/>
      <c r="B58" s="444"/>
      <c r="C58" s="445"/>
      <c r="D58" s="445"/>
      <c r="E58" s="445"/>
      <c r="F58" s="446"/>
      <c r="G58" s="446"/>
      <c r="H58" s="446"/>
      <c r="I58" s="446"/>
      <c r="J58" s="446"/>
    </row>
    <row r="59" spans="1:10" ht="16.5">
      <c r="A59" s="425"/>
      <c r="B59" s="444"/>
      <c r="C59" s="445"/>
      <c r="D59" s="445"/>
      <c r="E59" s="445"/>
      <c r="F59" s="446"/>
      <c r="G59" s="446"/>
      <c r="H59" s="446"/>
      <c r="I59" s="446"/>
      <c r="J59" s="446"/>
    </row>
    <row r="60" spans="1:10" ht="16.5">
      <c r="A60" s="425"/>
      <c r="B60" s="444"/>
      <c r="C60" s="445"/>
      <c r="D60" s="445"/>
      <c r="E60" s="445"/>
      <c r="F60" s="446"/>
      <c r="G60" s="446"/>
      <c r="H60" s="446"/>
      <c r="I60" s="446"/>
      <c r="J60" s="446"/>
    </row>
    <row r="61" spans="1:10" ht="16.5">
      <c r="A61" s="425"/>
      <c r="B61" s="444"/>
      <c r="C61" s="445"/>
      <c r="D61" s="445"/>
      <c r="E61" s="445"/>
      <c r="F61" s="446"/>
      <c r="G61" s="446"/>
      <c r="H61" s="446"/>
      <c r="I61" s="446"/>
      <c r="J61" s="446"/>
    </row>
    <row r="62" spans="1:10" ht="16.5">
      <c r="A62" s="425"/>
      <c r="B62" s="444"/>
      <c r="C62" s="445"/>
      <c r="D62" s="445"/>
      <c r="E62" s="445"/>
      <c r="F62" s="446"/>
      <c r="G62" s="446"/>
      <c r="H62" s="446"/>
      <c r="I62" s="446"/>
      <c r="J62" s="446"/>
    </row>
    <row r="63" spans="1:10" ht="16.5">
      <c r="A63" s="425"/>
      <c r="B63" s="444"/>
      <c r="C63" s="445"/>
      <c r="D63" s="445"/>
      <c r="E63" s="445"/>
      <c r="F63" s="446"/>
      <c r="G63" s="446"/>
      <c r="H63" s="446"/>
      <c r="I63" s="446"/>
      <c r="J63" s="446"/>
    </row>
    <row r="64" spans="1:10" ht="16.5">
      <c r="A64" s="425"/>
      <c r="B64" s="444"/>
      <c r="C64" s="445"/>
      <c r="D64" s="445"/>
      <c r="E64" s="445"/>
      <c r="F64" s="446"/>
      <c r="G64" s="446"/>
      <c r="H64" s="446"/>
      <c r="I64" s="446"/>
      <c r="J64" s="446"/>
    </row>
    <row r="65" spans="1:10" ht="16.5">
      <c r="A65" s="425"/>
      <c r="B65" s="444"/>
      <c r="C65" s="445"/>
      <c r="D65" s="445"/>
      <c r="E65" s="445"/>
      <c r="F65" s="446"/>
      <c r="G65" s="446"/>
      <c r="H65" s="446"/>
      <c r="I65" s="446"/>
      <c r="J65" s="446"/>
    </row>
    <row r="66" spans="1:10" ht="16.5">
      <c r="A66" s="425"/>
      <c r="B66" s="444"/>
      <c r="C66" s="445"/>
      <c r="D66" s="445"/>
      <c r="E66" s="445"/>
      <c r="F66" s="446"/>
      <c r="G66" s="446"/>
      <c r="H66" s="446"/>
      <c r="I66" s="446"/>
      <c r="J66" s="446"/>
    </row>
    <row r="67" spans="1:10" ht="16.5">
      <c r="A67" s="425"/>
      <c r="B67" s="444"/>
      <c r="C67" s="445"/>
      <c r="D67" s="445"/>
      <c r="E67" s="445"/>
      <c r="F67" s="446"/>
      <c r="G67" s="446"/>
      <c r="H67" s="446"/>
      <c r="I67" s="446"/>
      <c r="J67" s="446"/>
    </row>
    <row r="68" spans="1:10" ht="16.5">
      <c r="A68" s="425"/>
      <c r="B68" s="444"/>
      <c r="C68" s="445"/>
      <c r="D68" s="445"/>
      <c r="E68" s="445"/>
      <c r="F68" s="446"/>
      <c r="G68" s="446"/>
      <c r="H68" s="446"/>
      <c r="I68" s="446"/>
      <c r="J68" s="446"/>
    </row>
    <row r="69" spans="1:10" ht="16.5">
      <c r="A69" s="425"/>
      <c r="B69" s="444"/>
      <c r="C69" s="445"/>
      <c r="D69" s="445"/>
      <c r="E69" s="445"/>
      <c r="F69" s="446"/>
      <c r="G69" s="446"/>
      <c r="H69" s="446"/>
      <c r="I69" s="446"/>
      <c r="J69" s="446"/>
    </row>
    <row r="70" spans="1:10" ht="16.5">
      <c r="A70" s="425"/>
      <c r="B70" s="444"/>
      <c r="C70" s="445"/>
      <c r="D70" s="445"/>
      <c r="E70" s="445"/>
      <c r="F70" s="446"/>
      <c r="G70" s="446"/>
      <c r="H70" s="446"/>
      <c r="I70" s="446"/>
      <c r="J70" s="446"/>
    </row>
    <row r="71" spans="1:10" ht="16.5">
      <c r="A71" s="425"/>
      <c r="B71" s="444"/>
      <c r="C71" s="445"/>
      <c r="D71" s="445"/>
      <c r="E71" s="445"/>
      <c r="F71" s="446"/>
      <c r="G71" s="446"/>
      <c r="H71" s="446"/>
      <c r="I71" s="446"/>
      <c r="J71" s="446"/>
    </row>
    <row r="72" spans="1:10" ht="16.5">
      <c r="A72" s="425"/>
      <c r="B72" s="444"/>
      <c r="C72" s="445"/>
      <c r="D72" s="445"/>
      <c r="E72" s="445"/>
      <c r="F72" s="446"/>
      <c r="G72" s="446"/>
      <c r="H72" s="446"/>
      <c r="I72" s="446"/>
      <c r="J72" s="446"/>
    </row>
    <row r="73" spans="1:10" ht="16.5">
      <c r="A73" s="425"/>
      <c r="B73" s="444"/>
      <c r="C73" s="445"/>
      <c r="D73" s="445"/>
      <c r="E73" s="445"/>
      <c r="F73" s="446"/>
      <c r="G73" s="446"/>
      <c r="H73" s="446"/>
      <c r="I73" s="446"/>
      <c r="J73" s="446"/>
    </row>
    <row r="74" spans="1:10" ht="16.5">
      <c r="A74" s="425"/>
      <c r="B74" s="444"/>
      <c r="C74" s="445"/>
      <c r="D74" s="445"/>
      <c r="E74" s="445"/>
      <c r="F74" s="446"/>
      <c r="G74" s="446"/>
      <c r="H74" s="446"/>
      <c r="I74" s="446"/>
      <c r="J74" s="446"/>
    </row>
    <row r="75" spans="1:10" ht="16.5">
      <c r="A75" s="425"/>
      <c r="B75" s="444"/>
      <c r="C75" s="445"/>
      <c r="D75" s="445"/>
      <c r="E75" s="445"/>
      <c r="F75" s="446"/>
      <c r="G75" s="446"/>
      <c r="H75" s="446"/>
      <c r="I75" s="446"/>
      <c r="J75" s="446"/>
    </row>
    <row r="76" spans="1:10" ht="16.5">
      <c r="A76" s="425"/>
      <c r="B76" s="444"/>
      <c r="C76" s="445"/>
      <c r="D76" s="445"/>
      <c r="E76" s="445"/>
      <c r="F76" s="446"/>
      <c r="G76" s="446"/>
      <c r="H76" s="446"/>
      <c r="I76" s="446"/>
      <c r="J76" s="446"/>
    </row>
    <row r="77" spans="1:10" ht="16.5">
      <c r="A77" s="425"/>
      <c r="B77" s="444"/>
      <c r="C77" s="445"/>
      <c r="D77" s="445"/>
      <c r="E77" s="445"/>
      <c r="F77" s="446"/>
      <c r="G77" s="446"/>
      <c r="H77" s="446"/>
      <c r="I77" s="446"/>
      <c r="J77" s="446"/>
    </row>
    <row r="78" spans="1:10" ht="16.5">
      <c r="A78" s="425"/>
      <c r="B78" s="444"/>
      <c r="C78" s="445"/>
      <c r="D78" s="445"/>
      <c r="E78" s="445"/>
      <c r="F78" s="446"/>
      <c r="G78" s="446"/>
      <c r="H78" s="446"/>
      <c r="I78" s="446"/>
      <c r="J78" s="446"/>
    </row>
    <row r="79" spans="1:10" ht="16.5">
      <c r="A79" s="425"/>
      <c r="B79" s="444"/>
      <c r="C79" s="445"/>
      <c r="D79" s="445"/>
      <c r="E79" s="445"/>
      <c r="F79" s="446"/>
      <c r="G79" s="446"/>
      <c r="H79" s="446"/>
      <c r="I79" s="446"/>
      <c r="J79" s="446"/>
    </row>
    <row r="80" spans="1:10" ht="16.5">
      <c r="A80" s="425"/>
      <c r="B80" s="444"/>
      <c r="C80" s="445"/>
      <c r="D80" s="445"/>
      <c r="E80" s="445"/>
      <c r="F80" s="446"/>
      <c r="G80" s="446"/>
      <c r="H80" s="446"/>
      <c r="I80" s="446"/>
      <c r="J80" s="446"/>
    </row>
    <row r="81" spans="1:10" ht="16.5">
      <c r="A81" s="425"/>
      <c r="B81" s="444"/>
      <c r="C81" s="445"/>
      <c r="D81" s="445"/>
      <c r="E81" s="445"/>
      <c r="F81" s="446"/>
      <c r="G81" s="446"/>
      <c r="H81" s="446"/>
      <c r="I81" s="446"/>
      <c r="J81" s="446"/>
    </row>
    <row r="82" spans="1:10" ht="16.5">
      <c r="A82" s="425"/>
      <c r="B82" s="444"/>
      <c r="C82" s="445"/>
      <c r="D82" s="445"/>
      <c r="E82" s="445"/>
      <c r="F82" s="446"/>
      <c r="G82" s="446"/>
      <c r="H82" s="446"/>
      <c r="I82" s="446"/>
      <c r="J82" s="446"/>
    </row>
    <row r="83" spans="1:10" ht="16.5">
      <c r="A83" s="425"/>
      <c r="B83" s="444"/>
      <c r="C83" s="445"/>
      <c r="D83" s="445"/>
      <c r="E83" s="445"/>
      <c r="F83" s="446"/>
      <c r="G83" s="446"/>
      <c r="H83" s="446"/>
      <c r="I83" s="446"/>
      <c r="J83" s="446"/>
    </row>
    <row r="84" spans="1:10" ht="16.5">
      <c r="A84" s="425"/>
      <c r="B84" s="444"/>
      <c r="C84" s="445"/>
      <c r="D84" s="445"/>
      <c r="E84" s="445"/>
      <c r="F84" s="446"/>
      <c r="G84" s="446"/>
      <c r="H84" s="446"/>
      <c r="I84" s="446"/>
      <c r="J84" s="446"/>
    </row>
    <row r="85" spans="1:10" ht="16.5">
      <c r="A85" s="425"/>
      <c r="B85" s="444"/>
      <c r="C85" s="445"/>
      <c r="D85" s="445"/>
      <c r="E85" s="445"/>
      <c r="F85" s="446"/>
      <c r="G85" s="446"/>
      <c r="H85" s="446"/>
      <c r="I85" s="446"/>
      <c r="J85" s="446"/>
    </row>
    <row r="86" spans="1:10" ht="16.5">
      <c r="A86" s="425"/>
      <c r="B86" s="444"/>
      <c r="C86" s="445"/>
      <c r="D86" s="445"/>
      <c r="E86" s="445"/>
      <c r="F86" s="446"/>
      <c r="G86" s="446"/>
      <c r="H86" s="446"/>
      <c r="I86" s="446"/>
      <c r="J86" s="446"/>
    </row>
    <row r="87" spans="1:10" ht="16.5">
      <c r="A87" s="425"/>
      <c r="B87" s="444"/>
      <c r="C87" s="445"/>
      <c r="D87" s="445"/>
      <c r="E87" s="445"/>
      <c r="F87" s="446"/>
      <c r="G87" s="446"/>
      <c r="H87" s="446"/>
      <c r="I87" s="446"/>
      <c r="J87" s="446"/>
    </row>
    <row r="88" spans="1:10" ht="16.5">
      <c r="A88" s="425"/>
      <c r="B88" s="444"/>
      <c r="C88" s="445"/>
      <c r="D88" s="445"/>
      <c r="E88" s="445"/>
      <c r="F88" s="446"/>
      <c r="G88" s="446"/>
      <c r="H88" s="446"/>
      <c r="I88" s="446"/>
      <c r="J88" s="446"/>
    </row>
    <row r="89" spans="1:10" ht="16.5">
      <c r="A89" s="425"/>
      <c r="B89" s="444"/>
      <c r="C89" s="445"/>
      <c r="D89" s="445"/>
      <c r="E89" s="445"/>
      <c r="F89" s="446"/>
      <c r="G89" s="446"/>
      <c r="H89" s="446"/>
      <c r="I89" s="446"/>
      <c r="J89" s="446"/>
    </row>
    <row r="90" spans="1:10" ht="16.5">
      <c r="A90" s="425"/>
      <c r="B90" s="444"/>
      <c r="C90" s="445"/>
      <c r="D90" s="445"/>
      <c r="E90" s="445"/>
      <c r="F90" s="446"/>
      <c r="G90" s="446"/>
      <c r="H90" s="446"/>
      <c r="I90" s="446"/>
      <c r="J90" s="446"/>
    </row>
    <row r="91" spans="1:10" ht="16.5">
      <c r="A91" s="425"/>
      <c r="B91" s="444"/>
      <c r="C91" s="445"/>
      <c r="D91" s="445"/>
      <c r="E91" s="445"/>
      <c r="F91" s="446"/>
      <c r="G91" s="446"/>
      <c r="H91" s="446"/>
      <c r="I91" s="446"/>
      <c r="J91" s="446"/>
    </row>
    <row r="92" spans="1:10" ht="16.5">
      <c r="A92" s="425"/>
      <c r="B92" s="444"/>
      <c r="C92" s="445"/>
      <c r="D92" s="445"/>
      <c r="E92" s="445"/>
      <c r="F92" s="446"/>
      <c r="G92" s="446"/>
      <c r="H92" s="446"/>
      <c r="I92" s="446"/>
      <c r="J92" s="446"/>
    </row>
    <row r="93" spans="1:10" ht="16.5">
      <c r="A93" s="425"/>
      <c r="B93" s="444"/>
      <c r="C93" s="445"/>
      <c r="D93" s="445"/>
      <c r="E93" s="445"/>
      <c r="F93" s="446"/>
      <c r="G93" s="446"/>
      <c r="H93" s="446"/>
      <c r="I93" s="446"/>
      <c r="J93" s="446"/>
    </row>
    <row r="94" spans="1:10" ht="16.5">
      <c r="A94" s="425"/>
      <c r="B94" s="444"/>
      <c r="C94" s="445"/>
      <c r="D94" s="445"/>
      <c r="E94" s="445"/>
      <c r="F94" s="446"/>
      <c r="G94" s="446"/>
      <c r="H94" s="446"/>
      <c r="I94" s="446"/>
      <c r="J94" s="446"/>
    </row>
    <row r="95" spans="1:10" ht="16.5">
      <c r="A95" s="425"/>
      <c r="B95" s="444"/>
      <c r="C95" s="445"/>
      <c r="D95" s="445"/>
      <c r="E95" s="445"/>
      <c r="F95" s="446"/>
      <c r="G95" s="446"/>
      <c r="H95" s="446"/>
      <c r="I95" s="446"/>
      <c r="J95" s="446"/>
    </row>
    <row r="96" spans="1:10" ht="16.5">
      <c r="A96" s="425"/>
      <c r="B96" s="444"/>
      <c r="C96" s="445"/>
      <c r="D96" s="445"/>
      <c r="E96" s="445"/>
      <c r="F96" s="446"/>
      <c r="G96" s="446"/>
      <c r="H96" s="446"/>
      <c r="I96" s="446"/>
      <c r="J96" s="446"/>
    </row>
    <row r="97" spans="1:10" ht="16.5">
      <c r="A97" s="425"/>
      <c r="B97" s="444"/>
      <c r="C97" s="445"/>
      <c r="D97" s="445"/>
      <c r="E97" s="445"/>
      <c r="F97" s="446"/>
      <c r="G97" s="446"/>
      <c r="H97" s="446"/>
      <c r="I97" s="446"/>
      <c r="J97" s="446"/>
    </row>
    <row r="98" spans="1:10" ht="16.5">
      <c r="A98" s="425"/>
      <c r="B98" s="444"/>
      <c r="C98" s="445"/>
      <c r="D98" s="445"/>
      <c r="E98" s="445"/>
      <c r="F98" s="446"/>
      <c r="G98" s="446"/>
      <c r="H98" s="446"/>
      <c r="I98" s="446"/>
      <c r="J98" s="446"/>
    </row>
    <row r="99" spans="1:10" ht="16.5">
      <c r="A99" s="425"/>
      <c r="B99" s="444"/>
      <c r="C99" s="445"/>
      <c r="D99" s="445"/>
      <c r="E99" s="445"/>
      <c r="F99" s="446"/>
      <c r="G99" s="446"/>
      <c r="H99" s="446"/>
      <c r="I99" s="446"/>
      <c r="J99" s="446"/>
    </row>
    <row r="100" spans="1:10" ht="16.5">
      <c r="A100" s="425"/>
      <c r="B100" s="444"/>
      <c r="C100" s="445"/>
      <c r="D100" s="445"/>
      <c r="E100" s="445"/>
      <c r="F100" s="446"/>
      <c r="G100" s="446"/>
      <c r="H100" s="446"/>
      <c r="I100" s="446"/>
      <c r="J100" s="446"/>
    </row>
    <row r="101" spans="1:10" ht="16.5">
      <c r="A101" s="425"/>
      <c r="B101" s="444"/>
      <c r="C101" s="445"/>
      <c r="D101" s="445"/>
      <c r="E101" s="445"/>
      <c r="F101" s="446"/>
      <c r="G101" s="446"/>
      <c r="H101" s="446"/>
      <c r="I101" s="446"/>
      <c r="J101" s="446"/>
    </row>
    <row r="102" spans="1:10" ht="16.5">
      <c r="A102" s="425"/>
      <c r="B102" s="444"/>
      <c r="C102" s="445"/>
      <c r="D102" s="445"/>
      <c r="E102" s="445"/>
      <c r="F102" s="446"/>
      <c r="G102" s="446"/>
      <c r="H102" s="446"/>
      <c r="I102" s="446"/>
      <c r="J102" s="446"/>
    </row>
    <row r="103" spans="1:10" ht="16.5">
      <c r="A103" s="425"/>
      <c r="B103" s="444"/>
      <c r="C103" s="445"/>
      <c r="D103" s="445"/>
      <c r="E103" s="445"/>
      <c r="F103" s="446"/>
      <c r="G103" s="446"/>
      <c r="H103" s="446"/>
      <c r="I103" s="446"/>
      <c r="J103" s="446"/>
    </row>
    <row r="104" spans="1:10" ht="16.5">
      <c r="A104" s="425"/>
      <c r="B104" s="444"/>
      <c r="C104" s="445"/>
      <c r="D104" s="445"/>
      <c r="E104" s="445"/>
      <c r="F104" s="446"/>
      <c r="G104" s="446"/>
      <c r="H104" s="446"/>
      <c r="I104" s="446"/>
      <c r="J104" s="446"/>
    </row>
    <row r="105" spans="1:10" ht="16.5">
      <c r="A105" s="425"/>
      <c r="B105" s="444"/>
      <c r="C105" s="445"/>
      <c r="D105" s="445"/>
      <c r="E105" s="445"/>
      <c r="F105" s="446"/>
      <c r="G105" s="446"/>
      <c r="H105" s="446"/>
      <c r="I105" s="446"/>
      <c r="J105" s="446"/>
    </row>
    <row r="106" spans="1:10" ht="16.5">
      <c r="A106" s="425"/>
      <c r="B106" s="444"/>
      <c r="C106" s="445"/>
      <c r="D106" s="445"/>
      <c r="E106" s="445"/>
      <c r="F106" s="446"/>
      <c r="G106" s="446"/>
      <c r="H106" s="446"/>
      <c r="I106" s="446"/>
      <c r="J106" s="446"/>
    </row>
    <row r="107" spans="1:10" ht="16.5">
      <c r="A107" s="425"/>
      <c r="B107" s="444"/>
      <c r="C107" s="445"/>
      <c r="D107" s="445"/>
      <c r="E107" s="445"/>
      <c r="F107" s="446"/>
      <c r="G107" s="446"/>
      <c r="H107" s="446"/>
      <c r="I107" s="446"/>
      <c r="J107" s="446"/>
    </row>
    <row r="108" spans="1:10" ht="16.5">
      <c r="A108" s="425"/>
      <c r="B108" s="444"/>
      <c r="C108" s="445"/>
      <c r="D108" s="445"/>
      <c r="E108" s="445"/>
      <c r="F108" s="446"/>
      <c r="G108" s="446"/>
      <c r="H108" s="446"/>
      <c r="I108" s="446"/>
      <c r="J108" s="446"/>
    </row>
    <row r="109" spans="1:10" ht="16.5">
      <c r="A109" s="425"/>
      <c r="B109" s="444"/>
      <c r="C109" s="445"/>
      <c r="D109" s="445"/>
      <c r="E109" s="445"/>
      <c r="F109" s="446"/>
      <c r="G109" s="446"/>
      <c r="H109" s="446"/>
      <c r="I109" s="446"/>
      <c r="J109" s="446"/>
    </row>
    <row r="110" spans="1:10" ht="16.5">
      <c r="A110" s="425"/>
      <c r="B110" s="444"/>
      <c r="C110" s="445"/>
      <c r="D110" s="445"/>
      <c r="E110" s="445"/>
      <c r="F110" s="446"/>
      <c r="G110" s="446"/>
      <c r="H110" s="446"/>
      <c r="I110" s="446"/>
      <c r="J110" s="446"/>
    </row>
    <row r="111" spans="1:10" ht="16.5">
      <c r="A111" s="425"/>
      <c r="B111" s="444"/>
      <c r="C111" s="445"/>
      <c r="D111" s="445"/>
      <c r="E111" s="445"/>
      <c r="F111" s="446"/>
      <c r="G111" s="446"/>
      <c r="H111" s="446"/>
      <c r="I111" s="446"/>
      <c r="J111" s="446"/>
    </row>
    <row r="112" spans="1:10" ht="16.5">
      <c r="A112" s="425"/>
      <c r="B112" s="444"/>
      <c r="C112" s="445"/>
      <c r="D112" s="445"/>
      <c r="E112" s="445"/>
      <c r="F112" s="446"/>
      <c r="G112" s="446"/>
      <c r="H112" s="446"/>
      <c r="I112" s="446"/>
      <c r="J112" s="446"/>
    </row>
    <row r="113" spans="1:10" ht="16.5">
      <c r="A113" s="425"/>
      <c r="B113" s="444"/>
      <c r="C113" s="445"/>
      <c r="D113" s="445"/>
      <c r="E113" s="445"/>
      <c r="F113" s="446"/>
      <c r="G113" s="446"/>
      <c r="H113" s="446"/>
      <c r="I113" s="446"/>
      <c r="J113" s="446"/>
    </row>
    <row r="114" spans="1:10" ht="16.5">
      <c r="A114" s="425"/>
      <c r="B114" s="444"/>
      <c r="C114" s="445"/>
      <c r="D114" s="445"/>
      <c r="E114" s="445"/>
      <c r="F114" s="446"/>
      <c r="G114" s="446"/>
      <c r="H114" s="446"/>
      <c r="I114" s="446"/>
      <c r="J114" s="446"/>
    </row>
    <row r="115" spans="1:10" ht="16.5">
      <c r="A115" s="425"/>
      <c r="B115" s="444"/>
      <c r="C115" s="445"/>
      <c r="D115" s="445"/>
      <c r="E115" s="445"/>
      <c r="F115" s="446"/>
      <c r="G115" s="446"/>
      <c r="H115" s="446"/>
      <c r="I115" s="446"/>
      <c r="J115" s="446"/>
    </row>
    <row r="116" spans="1:10" ht="16.5">
      <c r="A116" s="425"/>
      <c r="B116" s="444"/>
      <c r="C116" s="445"/>
      <c r="D116" s="445"/>
      <c r="E116" s="445"/>
      <c r="F116" s="446"/>
      <c r="G116" s="446"/>
      <c r="H116" s="446"/>
      <c r="I116" s="446"/>
      <c r="J116" s="446"/>
    </row>
    <row r="117" spans="1:10" ht="16.5">
      <c r="A117" s="425"/>
      <c r="B117" s="444"/>
      <c r="C117" s="445"/>
      <c r="D117" s="445"/>
      <c r="E117" s="445"/>
      <c r="F117" s="446"/>
      <c r="G117" s="446"/>
      <c r="H117" s="446"/>
      <c r="I117" s="446"/>
      <c r="J117" s="446"/>
    </row>
    <row r="118" spans="1:10" ht="16.5">
      <c r="A118" s="425"/>
      <c r="B118" s="444"/>
      <c r="C118" s="445"/>
      <c r="D118" s="445"/>
      <c r="E118" s="445"/>
      <c r="F118" s="446"/>
      <c r="G118" s="446"/>
      <c r="H118" s="446"/>
      <c r="I118" s="446"/>
      <c r="J118" s="446"/>
    </row>
    <row r="119" spans="1:10" ht="16.5">
      <c r="A119" s="425"/>
      <c r="B119" s="444"/>
      <c r="C119" s="445"/>
      <c r="D119" s="445"/>
      <c r="E119" s="445"/>
      <c r="F119" s="446"/>
      <c r="G119" s="446"/>
      <c r="H119" s="446"/>
      <c r="I119" s="446"/>
      <c r="J119" s="446"/>
    </row>
    <row r="120" spans="1:10" ht="16.5">
      <c r="A120" s="425"/>
      <c r="B120" s="444"/>
      <c r="C120" s="445"/>
      <c r="D120" s="445"/>
      <c r="E120" s="445"/>
      <c r="F120" s="446"/>
      <c r="G120" s="446"/>
      <c r="H120" s="446"/>
      <c r="I120" s="446"/>
      <c r="J120" s="446"/>
    </row>
    <row r="121" spans="1:10" ht="16.5">
      <c r="A121" s="425"/>
      <c r="B121" s="444"/>
      <c r="C121" s="445"/>
      <c r="D121" s="445"/>
      <c r="E121" s="445"/>
      <c r="F121" s="446"/>
      <c r="G121" s="446"/>
      <c r="H121" s="446"/>
      <c r="I121" s="446"/>
      <c r="J121" s="446"/>
    </row>
    <row r="122" spans="1:10" ht="16.5">
      <c r="A122" s="425"/>
      <c r="B122" s="444"/>
      <c r="C122" s="445"/>
      <c r="D122" s="445"/>
      <c r="E122" s="445"/>
      <c r="F122" s="446"/>
      <c r="G122" s="446"/>
      <c r="H122" s="446"/>
      <c r="I122" s="446"/>
      <c r="J122" s="446"/>
    </row>
    <row r="123" spans="1:10" ht="16.5">
      <c r="A123" s="425"/>
      <c r="B123" s="444"/>
      <c r="C123" s="445"/>
      <c r="D123" s="445"/>
      <c r="E123" s="445"/>
      <c r="F123" s="446"/>
      <c r="G123" s="446"/>
      <c r="H123" s="446"/>
      <c r="I123" s="446"/>
      <c r="J123" s="446"/>
    </row>
    <row r="124" spans="1:10" ht="16.5">
      <c r="A124" s="425"/>
      <c r="B124" s="444"/>
      <c r="C124" s="445"/>
      <c r="D124" s="445"/>
      <c r="E124" s="445"/>
      <c r="F124" s="446"/>
      <c r="G124" s="446"/>
      <c r="H124" s="446"/>
      <c r="I124" s="446"/>
      <c r="J124" s="446"/>
    </row>
    <row r="125" spans="1:10" ht="16.5">
      <c r="A125" s="425"/>
      <c r="B125" s="444"/>
      <c r="C125" s="445"/>
      <c r="D125" s="445"/>
      <c r="E125" s="445"/>
      <c r="F125" s="446"/>
      <c r="G125" s="446"/>
      <c r="H125" s="446"/>
      <c r="I125" s="446"/>
      <c r="J125" s="446"/>
    </row>
    <row r="126" spans="1:10" ht="16.5">
      <c r="A126" s="425"/>
      <c r="B126" s="444"/>
      <c r="C126" s="445"/>
      <c r="D126" s="445"/>
      <c r="E126" s="445"/>
      <c r="F126" s="446"/>
      <c r="G126" s="446"/>
      <c r="H126" s="446"/>
      <c r="I126" s="446"/>
      <c r="J126" s="446"/>
    </row>
    <row r="127" spans="1:10" ht="16.5">
      <c r="A127" s="425"/>
      <c r="B127" s="444"/>
      <c r="C127" s="445"/>
      <c r="D127" s="445"/>
      <c r="E127" s="445"/>
      <c r="F127" s="446"/>
      <c r="G127" s="446"/>
      <c r="H127" s="446"/>
      <c r="I127" s="446"/>
      <c r="J127" s="446"/>
    </row>
    <row r="128" spans="1:10" ht="16.5">
      <c r="A128" s="425"/>
      <c r="B128" s="444"/>
      <c r="C128" s="445"/>
      <c r="D128" s="445"/>
      <c r="E128" s="445"/>
      <c r="F128" s="446"/>
      <c r="G128" s="446"/>
      <c r="H128" s="446"/>
      <c r="I128" s="446"/>
      <c r="J128" s="446"/>
    </row>
    <row r="129" spans="1:10" ht="16.5">
      <c r="A129" s="425"/>
      <c r="B129" s="444"/>
      <c r="C129" s="445"/>
      <c r="D129" s="445"/>
      <c r="E129" s="445"/>
      <c r="F129" s="446"/>
      <c r="G129" s="446"/>
      <c r="H129" s="446"/>
      <c r="I129" s="446"/>
      <c r="J129" s="446"/>
    </row>
    <row r="130" spans="1:10" ht="16.5">
      <c r="A130" s="425"/>
      <c r="B130" s="444"/>
      <c r="C130" s="445"/>
      <c r="D130" s="445"/>
      <c r="E130" s="445"/>
      <c r="F130" s="446"/>
      <c r="G130" s="446"/>
      <c r="H130" s="446"/>
      <c r="I130" s="446"/>
      <c r="J130" s="446"/>
    </row>
    <row r="131" spans="1:10" ht="16.5">
      <c r="A131" s="425"/>
      <c r="B131" s="444"/>
      <c r="C131" s="445"/>
      <c r="D131" s="445"/>
      <c r="E131" s="445"/>
      <c r="F131" s="446"/>
      <c r="G131" s="446"/>
      <c r="H131" s="446"/>
      <c r="I131" s="446"/>
      <c r="J131" s="446"/>
    </row>
    <row r="132" spans="1:10" ht="16.5">
      <c r="A132" s="425"/>
      <c r="B132" s="444"/>
      <c r="C132" s="445"/>
      <c r="D132" s="445"/>
      <c r="E132" s="445"/>
      <c r="F132" s="446"/>
      <c r="G132" s="446"/>
      <c r="H132" s="446"/>
      <c r="I132" s="446"/>
      <c r="J132" s="446"/>
    </row>
    <row r="133" spans="1:10" ht="16.5">
      <c r="A133" s="425"/>
      <c r="B133" s="444"/>
      <c r="C133" s="445"/>
      <c r="D133" s="445"/>
      <c r="E133" s="445"/>
      <c r="F133" s="446"/>
      <c r="G133" s="446"/>
      <c r="H133" s="446"/>
      <c r="I133" s="446"/>
      <c r="J133" s="446"/>
    </row>
    <row r="134" spans="1:10" ht="16.5">
      <c r="A134" s="425"/>
      <c r="B134" s="444"/>
      <c r="C134" s="445"/>
      <c r="D134" s="445"/>
      <c r="E134" s="445"/>
      <c r="F134" s="446"/>
      <c r="G134" s="446"/>
      <c r="H134" s="446"/>
      <c r="I134" s="446"/>
      <c r="J134" s="446"/>
    </row>
    <row r="135" spans="1:10" ht="16.5">
      <c r="A135" s="425"/>
      <c r="B135" s="444"/>
      <c r="C135" s="445"/>
      <c r="D135" s="445"/>
      <c r="E135" s="445"/>
      <c r="F135" s="446"/>
      <c r="G135" s="446"/>
      <c r="H135" s="446"/>
      <c r="I135" s="446"/>
      <c r="J135" s="446"/>
    </row>
    <row r="136" spans="1:10" ht="16.5">
      <c r="A136" s="425"/>
      <c r="B136" s="444"/>
      <c r="C136" s="445"/>
      <c r="D136" s="445"/>
      <c r="E136" s="445"/>
      <c r="F136" s="446"/>
      <c r="G136" s="446"/>
      <c r="H136" s="446"/>
      <c r="I136" s="446"/>
      <c r="J136" s="446"/>
    </row>
    <row r="137" spans="1:10" ht="16.5">
      <c r="A137" s="425"/>
      <c r="B137" s="444"/>
      <c r="C137" s="445"/>
      <c r="D137" s="445"/>
      <c r="E137" s="445"/>
      <c r="F137" s="446"/>
      <c r="G137" s="446"/>
      <c r="H137" s="446"/>
      <c r="I137" s="446"/>
      <c r="J137" s="446"/>
    </row>
    <row r="138" spans="1:10" ht="16.5">
      <c r="A138" s="425"/>
      <c r="B138" s="444"/>
      <c r="C138" s="445"/>
      <c r="D138" s="445"/>
      <c r="E138" s="445"/>
      <c r="F138" s="446"/>
      <c r="G138" s="446"/>
      <c r="H138" s="446"/>
      <c r="I138" s="446"/>
      <c r="J138" s="446"/>
    </row>
    <row r="139" spans="1:10" ht="16.5">
      <c r="A139" s="425"/>
      <c r="B139" s="444"/>
      <c r="C139" s="445"/>
      <c r="D139" s="445"/>
      <c r="E139" s="445"/>
      <c r="F139" s="446"/>
      <c r="G139" s="446"/>
      <c r="H139" s="446"/>
      <c r="I139" s="446"/>
      <c r="J139" s="446"/>
    </row>
    <row r="140" spans="1:10" ht="16.5">
      <c r="A140" s="425"/>
      <c r="B140" s="444"/>
      <c r="C140" s="445"/>
      <c r="D140" s="445"/>
      <c r="E140" s="445"/>
      <c r="F140" s="446"/>
      <c r="G140" s="446"/>
      <c r="H140" s="446"/>
      <c r="I140" s="446"/>
      <c r="J140" s="446"/>
    </row>
    <row r="141" spans="1:10" ht="16.5">
      <c r="A141" s="425"/>
      <c r="B141" s="444"/>
      <c r="C141" s="445"/>
      <c r="D141" s="445"/>
      <c r="E141" s="445"/>
      <c r="F141" s="446"/>
      <c r="G141" s="446"/>
      <c r="H141" s="446"/>
      <c r="I141" s="446"/>
      <c r="J141" s="446"/>
    </row>
    <row r="142" spans="1:10" ht="16.5">
      <c r="A142" s="425"/>
      <c r="B142" s="444"/>
      <c r="C142" s="445"/>
      <c r="D142" s="445"/>
      <c r="E142" s="445"/>
      <c r="F142" s="446"/>
      <c r="G142" s="446"/>
      <c r="H142" s="446"/>
      <c r="I142" s="446"/>
      <c r="J142" s="446"/>
    </row>
    <row r="143" spans="1:10" ht="16.5">
      <c r="A143" s="425"/>
      <c r="B143" s="444"/>
      <c r="C143" s="445"/>
      <c r="D143" s="445"/>
      <c r="E143" s="445"/>
      <c r="F143" s="446"/>
      <c r="G143" s="446"/>
      <c r="H143" s="446"/>
      <c r="I143" s="446"/>
      <c r="J143" s="446"/>
    </row>
    <row r="144" spans="1:10" ht="16.5">
      <c r="A144" s="425"/>
      <c r="B144" s="444"/>
      <c r="C144" s="445"/>
      <c r="D144" s="445"/>
      <c r="E144" s="445"/>
      <c r="F144" s="446"/>
      <c r="G144" s="446"/>
      <c r="H144" s="446"/>
      <c r="I144" s="446"/>
      <c r="J144" s="446"/>
    </row>
    <row r="145" spans="1:10" ht="16.5">
      <c r="A145" s="425"/>
      <c r="B145" s="444"/>
      <c r="C145" s="445"/>
      <c r="D145" s="445"/>
      <c r="E145" s="445"/>
      <c r="F145" s="446"/>
      <c r="G145" s="446"/>
      <c r="H145" s="446"/>
      <c r="I145" s="446"/>
      <c r="J145" s="446"/>
    </row>
    <row r="146" spans="1:10" ht="16.5">
      <c r="A146" s="425"/>
      <c r="B146" s="444"/>
      <c r="C146" s="445"/>
      <c r="D146" s="445"/>
      <c r="E146" s="445"/>
      <c r="F146" s="446"/>
      <c r="G146" s="446"/>
      <c r="H146" s="446"/>
      <c r="I146" s="446"/>
      <c r="J146" s="446"/>
    </row>
    <row r="147" spans="1:10" ht="16.5">
      <c r="A147" s="425"/>
      <c r="B147" s="444"/>
      <c r="C147" s="445"/>
      <c r="D147" s="445"/>
      <c r="E147" s="445"/>
      <c r="F147" s="446"/>
      <c r="G147" s="446"/>
      <c r="H147" s="446"/>
      <c r="I147" s="446"/>
      <c r="J147" s="446"/>
    </row>
    <row r="148" spans="1:10" ht="16.5">
      <c r="A148" s="425"/>
      <c r="B148" s="444"/>
      <c r="C148" s="445"/>
      <c r="D148" s="445"/>
      <c r="E148" s="445"/>
      <c r="F148" s="446"/>
      <c r="G148" s="446"/>
      <c r="H148" s="446"/>
      <c r="I148" s="446"/>
      <c r="J148" s="446"/>
    </row>
    <row r="149" spans="1:10" ht="16.5">
      <c r="A149" s="425"/>
      <c r="B149" s="444"/>
      <c r="C149" s="445"/>
      <c r="D149" s="445"/>
      <c r="E149" s="445"/>
      <c r="F149" s="446"/>
      <c r="G149" s="446"/>
      <c r="H149" s="446"/>
      <c r="I149" s="446"/>
      <c r="J149" s="446"/>
    </row>
    <row r="150" spans="1:10" ht="16.5">
      <c r="A150" s="425"/>
      <c r="B150" s="444"/>
      <c r="C150" s="445"/>
      <c r="D150" s="445"/>
      <c r="E150" s="445"/>
      <c r="F150" s="446"/>
      <c r="G150" s="446"/>
      <c r="H150" s="446"/>
      <c r="I150" s="446"/>
      <c r="J150" s="446"/>
    </row>
    <row r="151" spans="1:10" ht="16.5">
      <c r="A151" s="425"/>
      <c r="B151" s="444"/>
      <c r="C151" s="445"/>
      <c r="D151" s="445"/>
      <c r="E151" s="445"/>
      <c r="F151" s="446"/>
      <c r="G151" s="446"/>
      <c r="H151" s="446"/>
      <c r="I151" s="446"/>
      <c r="J151" s="446"/>
    </row>
    <row r="152" spans="1:10" ht="16.5">
      <c r="A152" s="425"/>
      <c r="B152" s="444"/>
      <c r="C152" s="445"/>
      <c r="D152" s="445"/>
      <c r="E152" s="445"/>
      <c r="F152" s="446"/>
      <c r="G152" s="446"/>
      <c r="H152" s="446"/>
      <c r="I152" s="446"/>
      <c r="J152" s="446"/>
    </row>
    <row r="153" spans="1:10" ht="16.5">
      <c r="A153" s="425"/>
      <c r="B153" s="444"/>
      <c r="C153" s="445"/>
      <c r="D153" s="445"/>
      <c r="E153" s="445"/>
      <c r="F153" s="446"/>
      <c r="G153" s="446"/>
      <c r="H153" s="446"/>
      <c r="I153" s="446"/>
      <c r="J153" s="446"/>
    </row>
    <row r="154" spans="1:10" ht="16.5">
      <c r="A154" s="425"/>
      <c r="B154" s="444"/>
      <c r="C154" s="445"/>
      <c r="D154" s="445"/>
      <c r="E154" s="445"/>
      <c r="F154" s="446"/>
      <c r="G154" s="446"/>
      <c r="H154" s="446"/>
      <c r="I154" s="446"/>
      <c r="J154" s="446"/>
    </row>
    <row r="155" spans="1:10" ht="16.5">
      <c r="A155" s="425"/>
      <c r="B155" s="444"/>
      <c r="C155" s="445"/>
      <c r="D155" s="445"/>
      <c r="E155" s="445"/>
      <c r="F155" s="446"/>
      <c r="G155" s="446"/>
      <c r="H155" s="446"/>
      <c r="I155" s="446"/>
      <c r="J155" s="446"/>
    </row>
    <row r="156" spans="1:10" ht="16.5">
      <c r="A156" s="425"/>
      <c r="B156" s="444"/>
      <c r="C156" s="445"/>
      <c r="D156" s="445"/>
      <c r="E156" s="445"/>
      <c r="F156" s="446"/>
      <c r="G156" s="446"/>
      <c r="H156" s="446"/>
      <c r="I156" s="446"/>
      <c r="J156" s="446"/>
    </row>
    <row r="157" spans="1:10" ht="16.5">
      <c r="A157" s="425"/>
      <c r="B157" s="444"/>
      <c r="C157" s="445"/>
      <c r="D157" s="445"/>
      <c r="E157" s="445"/>
      <c r="F157" s="446"/>
      <c r="G157" s="446"/>
      <c r="H157" s="446"/>
      <c r="I157" s="446"/>
      <c r="J157" s="446"/>
    </row>
    <row r="158" spans="1:10" ht="16.5">
      <c r="A158" s="425"/>
      <c r="B158" s="444"/>
      <c r="C158" s="445"/>
      <c r="D158" s="445"/>
      <c r="E158" s="445"/>
      <c r="F158" s="446"/>
      <c r="G158" s="446"/>
      <c r="H158" s="446"/>
      <c r="I158" s="446"/>
      <c r="J158" s="446"/>
    </row>
    <row r="159" spans="1:10" ht="16.5">
      <c r="A159" s="425"/>
      <c r="B159" s="444"/>
      <c r="C159" s="445"/>
      <c r="D159" s="445"/>
      <c r="E159" s="445"/>
      <c r="F159" s="446"/>
      <c r="G159" s="446"/>
      <c r="H159" s="446"/>
      <c r="I159" s="446"/>
      <c r="J159" s="446"/>
    </row>
    <row r="160" spans="1:10" ht="16.5">
      <c r="A160" s="425"/>
      <c r="B160" s="444"/>
      <c r="C160" s="445"/>
      <c r="D160" s="445"/>
      <c r="E160" s="445"/>
      <c r="F160" s="446"/>
      <c r="G160" s="446"/>
      <c r="H160" s="446"/>
      <c r="I160" s="446"/>
      <c r="J160" s="446"/>
    </row>
    <row r="161" spans="1:10" ht="16.5">
      <c r="A161" s="425"/>
      <c r="B161" s="444"/>
      <c r="C161" s="445"/>
      <c r="D161" s="445"/>
      <c r="E161" s="445"/>
      <c r="F161" s="446"/>
      <c r="G161" s="446"/>
      <c r="H161" s="446"/>
      <c r="I161" s="446"/>
      <c r="J161" s="446"/>
    </row>
    <row r="162" spans="1:10" ht="16.5">
      <c r="A162" s="425"/>
      <c r="B162" s="444"/>
      <c r="C162" s="445"/>
      <c r="D162" s="445"/>
      <c r="E162" s="445"/>
      <c r="F162" s="446"/>
      <c r="G162" s="446"/>
      <c r="H162" s="446"/>
      <c r="I162" s="446"/>
      <c r="J162" s="446"/>
    </row>
    <row r="163" spans="1:10" ht="16.5">
      <c r="A163" s="425"/>
      <c r="B163" s="444"/>
      <c r="C163" s="445"/>
      <c r="D163" s="445"/>
      <c r="E163" s="445"/>
      <c r="F163" s="446"/>
      <c r="G163" s="446"/>
      <c r="H163" s="446"/>
      <c r="I163" s="446"/>
      <c r="J163" s="446"/>
    </row>
    <row r="164" spans="1:10" ht="16.5">
      <c r="A164" s="425"/>
      <c r="B164" s="444"/>
      <c r="C164" s="445"/>
      <c r="D164" s="445"/>
      <c r="E164" s="445"/>
      <c r="F164" s="446"/>
      <c r="G164" s="446"/>
      <c r="H164" s="446"/>
      <c r="I164" s="446"/>
      <c r="J164" s="446"/>
    </row>
    <row r="165" spans="1:10" ht="16.5">
      <c r="A165" s="425"/>
      <c r="B165" s="444"/>
      <c r="C165" s="445"/>
      <c r="D165" s="445"/>
      <c r="E165" s="445"/>
      <c r="F165" s="446"/>
      <c r="G165" s="446"/>
      <c r="H165" s="446"/>
      <c r="I165" s="446"/>
      <c r="J165" s="446"/>
    </row>
    <row r="166" spans="1:10" ht="16.5">
      <c r="A166" s="425"/>
      <c r="B166" s="444"/>
      <c r="C166" s="445"/>
      <c r="D166" s="445"/>
      <c r="E166" s="445"/>
      <c r="F166" s="446"/>
      <c r="G166" s="446"/>
      <c r="H166" s="446"/>
      <c r="I166" s="446"/>
      <c r="J166" s="446"/>
    </row>
    <row r="167" spans="1:10" ht="16.5">
      <c r="A167" s="425"/>
      <c r="B167" s="444"/>
      <c r="C167" s="445"/>
      <c r="D167" s="445"/>
      <c r="E167" s="445"/>
      <c r="F167" s="446"/>
      <c r="G167" s="446"/>
      <c r="H167" s="446"/>
      <c r="I167" s="446"/>
      <c r="J167" s="446"/>
    </row>
    <row r="168" spans="1:10" ht="16.5">
      <c r="A168" s="425"/>
      <c r="B168" s="444"/>
      <c r="C168" s="445"/>
      <c r="D168" s="445"/>
      <c r="E168" s="445"/>
      <c r="F168" s="446"/>
      <c r="G168" s="446"/>
      <c r="H168" s="446"/>
      <c r="I168" s="446"/>
      <c r="J168" s="446"/>
    </row>
    <row r="169" spans="1:10" ht="16.5">
      <c r="A169" s="425"/>
      <c r="B169" s="444"/>
      <c r="C169" s="445"/>
      <c r="D169" s="445"/>
      <c r="E169" s="445"/>
      <c r="F169" s="446"/>
      <c r="G169" s="446"/>
      <c r="H169" s="446"/>
      <c r="I169" s="446"/>
      <c r="J169" s="446"/>
    </row>
    <row r="170" spans="1:10" ht="16.5">
      <c r="A170" s="425"/>
      <c r="B170" s="444"/>
      <c r="C170" s="445"/>
      <c r="D170" s="445"/>
      <c r="E170" s="445"/>
      <c r="F170" s="446"/>
      <c r="G170" s="446"/>
      <c r="H170" s="446"/>
      <c r="I170" s="446"/>
      <c r="J170" s="446"/>
    </row>
    <row r="171" spans="1:10" ht="16.5">
      <c r="A171" s="425"/>
      <c r="B171" s="444"/>
      <c r="C171" s="445"/>
      <c r="D171" s="445"/>
      <c r="E171" s="445"/>
      <c r="F171" s="446"/>
      <c r="G171" s="446"/>
      <c r="H171" s="446"/>
      <c r="I171" s="446"/>
      <c r="J171" s="446"/>
    </row>
    <row r="172" spans="1:10" ht="16.5">
      <c r="A172" s="425"/>
      <c r="B172" s="444"/>
      <c r="C172" s="445"/>
      <c r="D172" s="445"/>
      <c r="E172" s="445"/>
      <c r="F172" s="446"/>
      <c r="G172" s="446"/>
      <c r="H172" s="446"/>
      <c r="I172" s="446"/>
      <c r="J172" s="446"/>
    </row>
    <row r="173" spans="1:10" ht="16.5">
      <c r="A173" s="425"/>
      <c r="B173" s="444"/>
      <c r="C173" s="445"/>
      <c r="D173" s="445"/>
      <c r="E173" s="445"/>
      <c r="F173" s="446"/>
      <c r="G173" s="446"/>
      <c r="H173" s="446"/>
      <c r="I173" s="446"/>
      <c r="J173" s="446"/>
    </row>
    <row r="174" spans="1:10" ht="16.5">
      <c r="A174" s="425"/>
      <c r="B174" s="444"/>
      <c r="C174" s="445"/>
      <c r="D174" s="445"/>
      <c r="E174" s="445"/>
      <c r="F174" s="446"/>
      <c r="G174" s="446"/>
      <c r="H174" s="446"/>
      <c r="I174" s="446"/>
      <c r="J174" s="446"/>
    </row>
    <row r="175" spans="1:10" ht="16.5">
      <c r="A175" s="425"/>
      <c r="B175" s="444"/>
      <c r="C175" s="445"/>
      <c r="D175" s="445"/>
      <c r="E175" s="445"/>
      <c r="F175" s="446"/>
      <c r="G175" s="446"/>
      <c r="H175" s="446"/>
      <c r="I175" s="446"/>
      <c r="J175" s="446"/>
    </row>
    <row r="176" spans="1:10" ht="16.5">
      <c r="A176" s="425"/>
      <c r="B176" s="444"/>
      <c r="C176" s="445"/>
      <c r="D176" s="445"/>
      <c r="E176" s="445"/>
      <c r="F176" s="446"/>
      <c r="G176" s="446"/>
      <c r="H176" s="446"/>
      <c r="I176" s="446"/>
      <c r="J176" s="446"/>
    </row>
    <row r="177" spans="1:10" ht="16.5">
      <c r="A177" s="425"/>
      <c r="B177" s="444"/>
      <c r="C177" s="445"/>
      <c r="D177" s="445"/>
      <c r="E177" s="445"/>
      <c r="F177" s="446"/>
      <c r="G177" s="446"/>
      <c r="H177" s="446"/>
      <c r="I177" s="446"/>
      <c r="J177" s="446"/>
    </row>
    <row r="178" spans="1:10" ht="16.5">
      <c r="A178" s="425"/>
      <c r="B178" s="444"/>
      <c r="C178" s="445"/>
      <c r="D178" s="445"/>
      <c r="E178" s="445"/>
      <c r="F178" s="446"/>
      <c r="G178" s="446"/>
      <c r="H178" s="446"/>
      <c r="I178" s="446"/>
      <c r="J178" s="446"/>
    </row>
    <row r="179" spans="1:10" ht="16.5">
      <c r="A179" s="425"/>
      <c r="B179" s="444"/>
      <c r="C179" s="445"/>
      <c r="D179" s="445"/>
      <c r="E179" s="445"/>
      <c r="F179" s="446"/>
      <c r="G179" s="446"/>
      <c r="H179" s="446"/>
      <c r="I179" s="446"/>
      <c r="J179" s="446"/>
    </row>
    <row r="180" spans="1:10" ht="16.5">
      <c r="A180" s="425"/>
      <c r="B180" s="444"/>
      <c r="C180" s="445"/>
      <c r="D180" s="445"/>
      <c r="E180" s="445"/>
      <c r="F180" s="446"/>
      <c r="G180" s="446"/>
      <c r="H180" s="446"/>
      <c r="I180" s="446"/>
      <c r="J180" s="446"/>
    </row>
    <row r="181" spans="1:10" ht="16.5">
      <c r="A181" s="425"/>
      <c r="B181" s="444"/>
      <c r="C181" s="445"/>
      <c r="D181" s="445"/>
      <c r="E181" s="445"/>
      <c r="F181" s="446"/>
      <c r="G181" s="446"/>
      <c r="H181" s="446"/>
      <c r="I181" s="446"/>
      <c r="J181" s="446"/>
    </row>
    <row r="182" spans="1:10" ht="16.5">
      <c r="A182" s="425"/>
      <c r="B182" s="444"/>
      <c r="C182" s="445"/>
      <c r="D182" s="445"/>
      <c r="E182" s="445"/>
      <c r="F182" s="446"/>
      <c r="G182" s="446"/>
      <c r="H182" s="446"/>
      <c r="I182" s="446"/>
      <c r="J182" s="446"/>
    </row>
    <row r="183" spans="1:10" ht="16.5">
      <c r="A183" s="425"/>
      <c r="B183" s="444"/>
      <c r="C183" s="445"/>
      <c r="D183" s="445"/>
      <c r="E183" s="445"/>
      <c r="F183" s="446"/>
      <c r="G183" s="446"/>
      <c r="H183" s="446"/>
      <c r="I183" s="446"/>
      <c r="J183" s="446"/>
    </row>
    <row r="184" spans="1:10" ht="16.5">
      <c r="A184" s="425"/>
      <c r="B184" s="444"/>
      <c r="C184" s="445"/>
      <c r="D184" s="445"/>
      <c r="E184" s="445"/>
      <c r="F184" s="446"/>
      <c r="G184" s="446"/>
      <c r="H184" s="446"/>
      <c r="I184" s="446"/>
      <c r="J184" s="446"/>
    </row>
    <row r="185" spans="1:10" ht="16.5">
      <c r="A185" s="425"/>
      <c r="B185" s="444"/>
      <c r="C185" s="445"/>
      <c r="D185" s="445"/>
      <c r="E185" s="445"/>
      <c r="F185" s="446"/>
      <c r="G185" s="446"/>
      <c r="H185" s="446"/>
      <c r="I185" s="446"/>
      <c r="J185" s="446"/>
    </row>
    <row r="186" spans="1:10" ht="16.5">
      <c r="A186" s="425"/>
      <c r="B186" s="444"/>
      <c r="C186" s="445"/>
      <c r="D186" s="445"/>
      <c r="E186" s="445"/>
      <c r="F186" s="446"/>
      <c r="G186" s="446"/>
      <c r="H186" s="446"/>
      <c r="I186" s="446"/>
      <c r="J186" s="446"/>
    </row>
    <row r="187" spans="1:10" ht="16.5">
      <c r="A187" s="425"/>
      <c r="B187" s="444"/>
      <c r="C187" s="445"/>
      <c r="D187" s="445"/>
      <c r="E187" s="445"/>
      <c r="F187" s="446"/>
      <c r="G187" s="446"/>
      <c r="H187" s="446"/>
      <c r="I187" s="446"/>
      <c r="J187" s="446"/>
    </row>
    <row r="188" spans="1:10" ht="16.5">
      <c r="A188" s="425"/>
      <c r="B188" s="444"/>
      <c r="C188" s="445"/>
      <c r="D188" s="445"/>
      <c r="E188" s="445"/>
      <c r="F188" s="446"/>
      <c r="G188" s="446"/>
      <c r="H188" s="446"/>
      <c r="I188" s="446"/>
      <c r="J188" s="446"/>
    </row>
    <row r="189" spans="1:10" ht="16.5">
      <c r="A189" s="425"/>
      <c r="B189" s="444"/>
      <c r="C189" s="445"/>
      <c r="D189" s="445"/>
      <c r="E189" s="445"/>
      <c r="F189" s="446"/>
      <c r="G189" s="446"/>
      <c r="H189" s="446"/>
      <c r="I189" s="446"/>
      <c r="J189" s="446"/>
    </row>
    <row r="190" spans="1:10" ht="16.5">
      <c r="A190" s="425"/>
      <c r="B190" s="444"/>
      <c r="C190" s="445"/>
      <c r="D190" s="445"/>
      <c r="E190" s="445"/>
      <c r="F190" s="446"/>
      <c r="G190" s="446"/>
      <c r="H190" s="446"/>
      <c r="I190" s="446"/>
      <c r="J190" s="446"/>
    </row>
    <row r="191" spans="1:10" ht="16.5">
      <c r="A191" s="425"/>
      <c r="B191" s="444"/>
      <c r="C191" s="445"/>
      <c r="D191" s="445"/>
      <c r="E191" s="445"/>
      <c r="F191" s="446"/>
      <c r="G191" s="446"/>
      <c r="H191" s="446"/>
      <c r="I191" s="446"/>
      <c r="J191" s="446"/>
    </row>
    <row r="192" spans="1:10" ht="16.5">
      <c r="A192" s="425"/>
      <c r="B192" s="444"/>
      <c r="C192" s="445"/>
      <c r="D192" s="445"/>
      <c r="E192" s="445"/>
      <c r="F192" s="446"/>
      <c r="G192" s="446"/>
      <c r="H192" s="446"/>
      <c r="I192" s="446"/>
      <c r="J192" s="446"/>
    </row>
    <row r="193" spans="1:10" ht="16.5">
      <c r="A193" s="425"/>
      <c r="B193" s="444"/>
      <c r="C193" s="445"/>
      <c r="D193" s="445"/>
      <c r="E193" s="445"/>
      <c r="F193" s="446"/>
      <c r="G193" s="446"/>
      <c r="H193" s="446"/>
      <c r="I193" s="446"/>
      <c r="J193" s="446"/>
    </row>
    <row r="194" spans="1:10" ht="16.5">
      <c r="A194" s="425"/>
      <c r="B194" s="444"/>
      <c r="C194" s="445"/>
      <c r="D194" s="445"/>
      <c r="E194" s="445"/>
      <c r="F194" s="446"/>
      <c r="G194" s="446"/>
      <c r="H194" s="446"/>
      <c r="I194" s="446"/>
      <c r="J194" s="446"/>
    </row>
    <row r="195" spans="1:10" ht="16.5">
      <c r="A195" s="425"/>
      <c r="B195" s="444"/>
      <c r="C195" s="445"/>
      <c r="D195" s="445"/>
      <c r="E195" s="445"/>
      <c r="F195" s="446"/>
      <c r="G195" s="446"/>
      <c r="H195" s="446"/>
      <c r="I195" s="446"/>
      <c r="J195" s="446"/>
    </row>
    <row r="196" spans="1:10" ht="16.5">
      <c r="A196" s="425"/>
      <c r="B196" s="444"/>
      <c r="C196" s="445"/>
      <c r="D196" s="445"/>
      <c r="E196" s="445"/>
      <c r="F196" s="446"/>
      <c r="G196" s="446"/>
      <c r="H196" s="446"/>
      <c r="I196" s="446"/>
      <c r="J196" s="446"/>
    </row>
    <row r="197" spans="1:10" ht="16.5">
      <c r="A197" s="425"/>
      <c r="B197" s="444"/>
      <c r="C197" s="445"/>
      <c r="D197" s="445"/>
      <c r="E197" s="445"/>
      <c r="F197" s="446"/>
      <c r="G197" s="446"/>
      <c r="H197" s="446"/>
      <c r="I197" s="446"/>
      <c r="J197" s="446"/>
    </row>
    <row r="198" spans="1:10" ht="16.5">
      <c r="A198" s="425"/>
      <c r="B198" s="444"/>
      <c r="C198" s="445"/>
      <c r="D198" s="445"/>
      <c r="E198" s="445"/>
      <c r="F198" s="446"/>
      <c r="G198" s="446"/>
      <c r="H198" s="446"/>
      <c r="I198" s="446"/>
      <c r="J198" s="446"/>
    </row>
    <row r="199" spans="1:10" ht="16.5">
      <c r="A199" s="425"/>
      <c r="B199" s="444"/>
      <c r="C199" s="445"/>
      <c r="D199" s="445"/>
      <c r="E199" s="445"/>
      <c r="F199" s="446"/>
      <c r="G199" s="446"/>
      <c r="H199" s="446"/>
      <c r="I199" s="446"/>
      <c r="J199" s="446"/>
    </row>
    <row r="200" spans="1:10" ht="16.5">
      <c r="A200" s="425"/>
      <c r="B200" s="444"/>
      <c r="C200" s="445"/>
      <c r="D200" s="445"/>
      <c r="E200" s="445"/>
      <c r="F200" s="446"/>
      <c r="G200" s="446"/>
      <c r="H200" s="446"/>
      <c r="I200" s="446"/>
      <c r="J200" s="446"/>
    </row>
    <row r="201" spans="1:10" ht="16.5">
      <c r="A201" s="425"/>
      <c r="B201" s="444"/>
      <c r="C201" s="445"/>
      <c r="D201" s="445"/>
      <c r="E201" s="445"/>
      <c r="F201" s="446"/>
      <c r="G201" s="446"/>
      <c r="H201" s="446"/>
      <c r="I201" s="446"/>
      <c r="J201" s="446"/>
    </row>
    <row r="202" spans="1:10" ht="16.5">
      <c r="A202" s="425"/>
      <c r="B202" s="444"/>
      <c r="C202" s="445"/>
      <c r="D202" s="445"/>
      <c r="E202" s="445"/>
      <c r="F202" s="446"/>
      <c r="G202" s="446"/>
      <c r="H202" s="446"/>
      <c r="I202" s="446"/>
      <c r="J202" s="446"/>
    </row>
    <row r="203" spans="1:10" ht="16.5">
      <c r="A203" s="425"/>
      <c r="B203" s="444"/>
      <c r="C203" s="445"/>
      <c r="D203" s="445"/>
      <c r="E203" s="445"/>
      <c r="F203" s="446"/>
      <c r="G203" s="446"/>
      <c r="H203" s="446"/>
      <c r="I203" s="446"/>
      <c r="J203" s="446"/>
    </row>
    <row r="204" spans="1:10" ht="16.5">
      <c r="A204" s="425"/>
      <c r="B204" s="444"/>
      <c r="C204" s="445"/>
      <c r="D204" s="445"/>
      <c r="E204" s="445"/>
      <c r="F204" s="446"/>
      <c r="G204" s="446"/>
      <c r="H204" s="446"/>
      <c r="I204" s="446"/>
      <c r="J204" s="446"/>
    </row>
    <row r="205" spans="1:10" ht="16.5">
      <c r="A205" s="425"/>
      <c r="B205" s="444"/>
      <c r="C205" s="445"/>
      <c r="D205" s="445"/>
      <c r="E205" s="445"/>
      <c r="F205" s="446"/>
      <c r="G205" s="446"/>
      <c r="H205" s="446"/>
      <c r="I205" s="446"/>
      <c r="J205" s="446"/>
    </row>
    <row r="206" spans="1:10" ht="16.5">
      <c r="A206" s="425"/>
      <c r="B206" s="444"/>
      <c r="C206" s="445"/>
      <c r="D206" s="445"/>
      <c r="E206" s="445"/>
      <c r="F206" s="446"/>
      <c r="G206" s="446"/>
      <c r="H206" s="446"/>
      <c r="I206" s="446"/>
      <c r="J206" s="446"/>
    </row>
    <row r="207" spans="1:10" ht="16.5">
      <c r="A207" s="425"/>
      <c r="B207" s="444"/>
      <c r="C207" s="445"/>
      <c r="D207" s="445"/>
      <c r="E207" s="445"/>
      <c r="F207" s="446"/>
      <c r="G207" s="446"/>
      <c r="H207" s="446"/>
      <c r="I207" s="446"/>
      <c r="J207" s="446"/>
    </row>
    <row r="208" spans="1:10" ht="16.5">
      <c r="A208" s="425"/>
      <c r="B208" s="444"/>
      <c r="C208" s="445"/>
      <c r="D208" s="445"/>
      <c r="E208" s="445"/>
      <c r="F208" s="446"/>
      <c r="G208" s="446"/>
      <c r="H208" s="446"/>
      <c r="I208" s="446"/>
      <c r="J208" s="446"/>
    </row>
    <row r="209" spans="1:10" ht="16.5">
      <c r="A209" s="425"/>
      <c r="B209" s="444"/>
      <c r="C209" s="445"/>
      <c r="D209" s="445"/>
      <c r="E209" s="445"/>
      <c r="F209" s="446"/>
      <c r="G209" s="446"/>
      <c r="H209" s="446"/>
      <c r="I209" s="446"/>
      <c r="J209" s="446"/>
    </row>
    <row r="210" spans="1:10" ht="16.5">
      <c r="A210" s="425"/>
      <c r="B210" s="444"/>
      <c r="C210" s="445"/>
      <c r="D210" s="445"/>
      <c r="E210" s="445"/>
      <c r="F210" s="446"/>
      <c r="G210" s="446"/>
      <c r="H210" s="446"/>
      <c r="I210" s="446"/>
      <c r="J210" s="446"/>
    </row>
    <row r="211" spans="1:10" ht="16.5">
      <c r="A211" s="425"/>
      <c r="B211" s="444"/>
      <c r="C211" s="445"/>
      <c r="D211" s="445"/>
      <c r="E211" s="445"/>
      <c r="F211" s="446"/>
      <c r="G211" s="446"/>
      <c r="H211" s="446"/>
      <c r="I211" s="446"/>
      <c r="J211" s="446"/>
    </row>
    <row r="212" spans="1:10" ht="16.5">
      <c r="A212" s="425"/>
      <c r="B212" s="444"/>
      <c r="C212" s="445"/>
      <c r="D212" s="445"/>
      <c r="E212" s="445"/>
      <c r="F212" s="446"/>
      <c r="G212" s="446"/>
      <c r="H212" s="446"/>
      <c r="I212" s="446"/>
      <c r="J212" s="446"/>
    </row>
    <row r="213" spans="1:10" ht="16.5">
      <c r="A213" s="425"/>
      <c r="B213" s="444"/>
      <c r="C213" s="445"/>
      <c r="D213" s="445"/>
      <c r="E213" s="445"/>
      <c r="F213" s="446"/>
      <c r="G213" s="446"/>
      <c r="H213" s="446"/>
      <c r="I213" s="446"/>
      <c r="J213" s="446"/>
    </row>
    <row r="214" spans="1:10" ht="16.5">
      <c r="A214" s="425"/>
      <c r="B214" s="444"/>
      <c r="C214" s="445"/>
      <c r="D214" s="445"/>
      <c r="E214" s="445"/>
      <c r="F214" s="446"/>
      <c r="G214" s="446"/>
      <c r="H214" s="446"/>
      <c r="I214" s="446"/>
      <c r="J214" s="446"/>
    </row>
    <row r="215" spans="1:10" ht="16.5">
      <c r="A215" s="425"/>
      <c r="B215" s="444"/>
      <c r="C215" s="445"/>
      <c r="D215" s="445"/>
      <c r="E215" s="445"/>
      <c r="F215" s="446"/>
      <c r="G215" s="446"/>
      <c r="H215" s="446"/>
      <c r="I215" s="446"/>
      <c r="J215" s="446"/>
    </row>
    <row r="216" spans="1:10" ht="16.5">
      <c r="A216" s="425"/>
      <c r="B216" s="444"/>
      <c r="C216" s="445"/>
      <c r="D216" s="445"/>
      <c r="E216" s="445"/>
      <c r="F216" s="446"/>
      <c r="G216" s="446"/>
      <c r="H216" s="446"/>
      <c r="I216" s="446"/>
      <c r="J216" s="446"/>
    </row>
    <row r="217" spans="1:10" ht="16.5">
      <c r="A217" s="425"/>
      <c r="B217" s="444"/>
      <c r="C217" s="445"/>
      <c r="D217" s="445"/>
      <c r="E217" s="445"/>
      <c r="F217" s="446"/>
      <c r="G217" s="446"/>
      <c r="H217" s="446"/>
      <c r="I217" s="446"/>
      <c r="J217" s="446"/>
    </row>
    <row r="218" spans="1:10" ht="16.5">
      <c r="A218" s="425"/>
      <c r="B218" s="444"/>
      <c r="C218" s="445"/>
      <c r="D218" s="445"/>
      <c r="E218" s="445"/>
      <c r="F218" s="446"/>
      <c r="G218" s="446"/>
      <c r="H218" s="446"/>
      <c r="I218" s="446"/>
      <c r="J218" s="446"/>
    </row>
    <row r="219" spans="1:10" ht="16.5">
      <c r="A219" s="425"/>
      <c r="B219" s="444"/>
      <c r="C219" s="445"/>
      <c r="D219" s="445"/>
      <c r="E219" s="445"/>
      <c r="F219" s="446"/>
      <c r="G219" s="446"/>
      <c r="H219" s="446"/>
      <c r="I219" s="446"/>
      <c r="J219" s="446"/>
    </row>
    <row r="220" spans="1:10" ht="16.5">
      <c r="A220" s="425"/>
      <c r="B220" s="444"/>
      <c r="C220" s="445"/>
      <c r="D220" s="445"/>
      <c r="E220" s="445"/>
      <c r="F220" s="446"/>
      <c r="G220" s="446"/>
      <c r="H220" s="446"/>
      <c r="I220" s="446"/>
      <c r="J220" s="446"/>
    </row>
    <row r="221" spans="1:10" ht="16.5">
      <c r="A221" s="425"/>
      <c r="B221" s="444"/>
      <c r="C221" s="445"/>
      <c r="D221" s="445"/>
      <c r="E221" s="445"/>
      <c r="F221" s="446"/>
      <c r="G221" s="446"/>
      <c r="H221" s="446"/>
      <c r="I221" s="446"/>
      <c r="J221" s="446"/>
    </row>
    <row r="222" spans="1:10" ht="16.5">
      <c r="A222" s="425"/>
      <c r="B222" s="444"/>
      <c r="C222" s="445"/>
      <c r="D222" s="445"/>
      <c r="E222" s="445"/>
      <c r="F222" s="446"/>
      <c r="G222" s="446"/>
      <c r="H222" s="446"/>
      <c r="I222" s="446"/>
      <c r="J222" s="446"/>
    </row>
    <row r="223" spans="1:10" ht="16.5">
      <c r="A223" s="425"/>
      <c r="B223" s="444"/>
      <c r="C223" s="445"/>
      <c r="D223" s="445"/>
      <c r="E223" s="445"/>
      <c r="F223" s="446"/>
      <c r="G223" s="446"/>
      <c r="H223" s="446"/>
      <c r="I223" s="446"/>
      <c r="J223" s="446"/>
    </row>
    <row r="224" spans="1:10" ht="16.5">
      <c r="A224" s="425"/>
      <c r="B224" s="444"/>
      <c r="C224" s="445"/>
      <c r="D224" s="445"/>
      <c r="E224" s="445"/>
      <c r="F224" s="446"/>
      <c r="G224" s="446"/>
      <c r="H224" s="446"/>
      <c r="I224" s="446"/>
      <c r="J224" s="446"/>
    </row>
    <row r="225" spans="1:10" ht="16.5">
      <c r="A225" s="425"/>
      <c r="B225" s="444"/>
      <c r="C225" s="445"/>
      <c r="D225" s="445"/>
      <c r="E225" s="445"/>
      <c r="F225" s="446"/>
      <c r="G225" s="446"/>
      <c r="H225" s="446"/>
      <c r="I225" s="446"/>
      <c r="J225" s="446"/>
    </row>
    <row r="226" spans="1:10" ht="16.5">
      <c r="A226" s="425"/>
      <c r="B226" s="444"/>
      <c r="C226" s="445"/>
      <c r="D226" s="445"/>
      <c r="E226" s="445"/>
      <c r="F226" s="446"/>
      <c r="G226" s="446"/>
      <c r="H226" s="446"/>
      <c r="I226" s="446"/>
      <c r="J226" s="446"/>
    </row>
    <row r="227" spans="1:10" ht="16.5">
      <c r="A227" s="425"/>
      <c r="B227" s="444"/>
      <c r="C227" s="445"/>
      <c r="D227" s="445"/>
      <c r="E227" s="445"/>
      <c r="F227" s="446"/>
      <c r="G227" s="446"/>
      <c r="H227" s="446"/>
      <c r="I227" s="446"/>
      <c r="J227" s="446"/>
    </row>
    <row r="228" spans="1:10" ht="16.5">
      <c r="A228" s="425"/>
      <c r="B228" s="444"/>
      <c r="C228" s="445"/>
      <c r="D228" s="445"/>
      <c r="E228" s="445"/>
      <c r="F228" s="446"/>
      <c r="G228" s="446"/>
      <c r="H228" s="446"/>
      <c r="I228" s="446"/>
      <c r="J228" s="446"/>
    </row>
    <row r="229" spans="1:10" ht="16.5">
      <c r="A229" s="425"/>
      <c r="B229" s="444"/>
      <c r="C229" s="445"/>
      <c r="D229" s="445"/>
      <c r="E229" s="445"/>
      <c r="F229" s="446"/>
      <c r="G229" s="446"/>
      <c r="H229" s="446"/>
      <c r="I229" s="446"/>
      <c r="J229" s="446"/>
    </row>
    <row r="230" spans="1:10" ht="16.5">
      <c r="A230" s="425"/>
      <c r="B230" s="444"/>
      <c r="C230" s="445"/>
      <c r="D230" s="445"/>
      <c r="E230" s="445"/>
      <c r="F230" s="446"/>
      <c r="G230" s="446"/>
      <c r="H230" s="446"/>
      <c r="I230" s="446"/>
      <c r="J230" s="446"/>
    </row>
    <row r="231" spans="1:10" ht="16.5">
      <c r="A231" s="425"/>
      <c r="B231" s="444"/>
      <c r="C231" s="445"/>
      <c r="D231" s="445"/>
      <c r="E231" s="445"/>
      <c r="F231" s="446"/>
      <c r="G231" s="446"/>
      <c r="H231" s="446"/>
      <c r="I231" s="446"/>
      <c r="J231" s="446"/>
    </row>
    <row r="232" spans="1:10" ht="16.5">
      <c r="A232" s="425"/>
      <c r="B232" s="444"/>
      <c r="C232" s="445"/>
      <c r="D232" s="445"/>
      <c r="E232" s="445"/>
      <c r="F232" s="446"/>
      <c r="G232" s="446"/>
      <c r="H232" s="446"/>
      <c r="I232" s="446"/>
      <c r="J232" s="446"/>
    </row>
    <row r="233" spans="1:10" ht="16.5">
      <c r="A233" s="425"/>
      <c r="B233" s="444"/>
      <c r="C233" s="445"/>
      <c r="D233" s="445"/>
      <c r="E233" s="445"/>
      <c r="F233" s="446"/>
      <c r="G233" s="446"/>
      <c r="H233" s="446"/>
      <c r="I233" s="446"/>
      <c r="J233" s="446"/>
    </row>
    <row r="234" spans="1:10" ht="16.5">
      <c r="A234" s="425"/>
      <c r="B234" s="444"/>
      <c r="C234" s="445"/>
      <c r="D234" s="445"/>
      <c r="E234" s="445"/>
      <c r="F234" s="446"/>
      <c r="G234" s="446"/>
      <c r="H234" s="446"/>
      <c r="I234" s="446"/>
      <c r="J234" s="446"/>
    </row>
    <row r="235" spans="1:10" ht="16.5">
      <c r="A235" s="425"/>
      <c r="B235" s="444"/>
      <c r="C235" s="445"/>
      <c r="D235" s="445"/>
      <c r="E235" s="445"/>
      <c r="F235" s="446"/>
      <c r="G235" s="446"/>
      <c r="H235" s="446"/>
      <c r="I235" s="446"/>
      <c r="J235" s="446"/>
    </row>
    <row r="236" spans="1:10" ht="16.5">
      <c r="A236" s="425"/>
      <c r="B236" s="444"/>
      <c r="C236" s="445"/>
      <c r="D236" s="445"/>
      <c r="E236" s="445"/>
      <c r="F236" s="446"/>
      <c r="G236" s="446"/>
      <c r="H236" s="446"/>
      <c r="I236" s="446"/>
      <c r="J236" s="446"/>
    </row>
    <row r="237" spans="1:10" ht="16.5">
      <c r="A237" s="425"/>
      <c r="B237" s="444"/>
      <c r="C237" s="445"/>
      <c r="D237" s="445"/>
      <c r="E237" s="445"/>
      <c r="F237" s="446"/>
      <c r="G237" s="446"/>
      <c r="H237" s="446"/>
      <c r="I237" s="446"/>
      <c r="J237" s="446"/>
    </row>
    <row r="238" spans="1:10" ht="16.5">
      <c r="A238" s="425"/>
      <c r="B238" s="444"/>
      <c r="C238" s="445"/>
      <c r="D238" s="445"/>
      <c r="E238" s="445"/>
      <c r="F238" s="446"/>
      <c r="G238" s="446"/>
      <c r="H238" s="446"/>
      <c r="I238" s="446"/>
      <c r="J238" s="446"/>
    </row>
    <row r="239" spans="1:10" ht="16.5">
      <c r="A239" s="425"/>
      <c r="B239" s="444"/>
      <c r="C239" s="445"/>
      <c r="D239" s="445"/>
      <c r="E239" s="445"/>
      <c r="F239" s="446"/>
      <c r="G239" s="446"/>
      <c r="H239" s="446"/>
      <c r="I239" s="446"/>
      <c r="J239" s="446"/>
    </row>
    <row r="240" spans="1:10" ht="16.5">
      <c r="A240" s="425"/>
      <c r="B240" s="444"/>
      <c r="C240" s="445"/>
      <c r="D240" s="445"/>
      <c r="E240" s="445"/>
      <c r="F240" s="446"/>
      <c r="G240" s="446"/>
      <c r="H240" s="446"/>
      <c r="I240" s="446"/>
      <c r="J240" s="446"/>
    </row>
    <row r="241" spans="1:10" ht="16.5">
      <c r="A241" s="425"/>
      <c r="B241" s="444"/>
      <c r="C241" s="445"/>
      <c r="D241" s="445"/>
      <c r="E241" s="445"/>
      <c r="F241" s="446"/>
      <c r="G241" s="446"/>
      <c r="H241" s="446"/>
      <c r="I241" s="446"/>
      <c r="J241" s="446"/>
    </row>
    <row r="242" spans="1:10" ht="16.5">
      <c r="A242" s="425"/>
      <c r="B242" s="444"/>
      <c r="C242" s="445"/>
      <c r="D242" s="445"/>
      <c r="E242" s="445"/>
      <c r="F242" s="446"/>
      <c r="G242" s="446"/>
      <c r="H242" s="446"/>
      <c r="I242" s="446"/>
      <c r="J242" s="446"/>
    </row>
    <row r="243" spans="1:10" ht="16.5">
      <c r="A243" s="425"/>
      <c r="B243" s="444"/>
      <c r="C243" s="445"/>
      <c r="D243" s="445"/>
      <c r="E243" s="445"/>
      <c r="F243" s="446"/>
      <c r="G243" s="446"/>
      <c r="H243" s="446"/>
      <c r="I243" s="446"/>
      <c r="J243" s="446"/>
    </row>
    <row r="244" spans="1:10" ht="16.5">
      <c r="A244" s="425"/>
      <c r="B244" s="444"/>
      <c r="C244" s="445"/>
      <c r="D244" s="445"/>
      <c r="E244" s="445"/>
      <c r="F244" s="446"/>
      <c r="G244" s="446"/>
      <c r="H244" s="446"/>
      <c r="I244" s="446"/>
      <c r="J244" s="446"/>
    </row>
    <row r="245" spans="1:10" ht="16.5">
      <c r="A245" s="425"/>
      <c r="B245" s="444"/>
      <c r="C245" s="445"/>
      <c r="D245" s="445"/>
      <c r="E245" s="445"/>
      <c r="F245" s="446"/>
      <c r="G245" s="446"/>
      <c r="H245" s="446"/>
      <c r="I245" s="446"/>
      <c r="J245" s="446"/>
    </row>
    <row r="246" spans="1:10" ht="16.5">
      <c r="A246" s="425"/>
      <c r="B246" s="444"/>
      <c r="C246" s="445"/>
      <c r="D246" s="445"/>
      <c r="E246" s="445"/>
      <c r="F246" s="446"/>
      <c r="G246" s="446"/>
      <c r="H246" s="446"/>
      <c r="I246" s="446"/>
      <c r="J246" s="446"/>
    </row>
    <row r="247" spans="1:10" ht="16.5">
      <c r="A247" s="425"/>
      <c r="B247" s="444"/>
      <c r="C247" s="445"/>
      <c r="D247" s="445"/>
      <c r="E247" s="445"/>
      <c r="F247" s="446"/>
      <c r="G247" s="446"/>
      <c r="H247" s="446"/>
      <c r="I247" s="446"/>
      <c r="J247" s="446"/>
    </row>
    <row r="248" spans="1:10" ht="16.5">
      <c r="A248" s="425"/>
      <c r="B248" s="444"/>
      <c r="C248" s="445"/>
      <c r="D248" s="445"/>
      <c r="E248" s="445"/>
      <c r="F248" s="446"/>
      <c r="G248" s="446"/>
      <c r="H248" s="446"/>
      <c r="I248" s="446"/>
      <c r="J248" s="446"/>
    </row>
    <row r="249" spans="1:10" ht="16.5">
      <c r="A249" s="425"/>
      <c r="B249" s="444"/>
      <c r="C249" s="445"/>
      <c r="D249" s="445"/>
      <c r="E249" s="445"/>
      <c r="F249" s="446"/>
      <c r="G249" s="446"/>
      <c r="H249" s="446"/>
      <c r="I249" s="446"/>
      <c r="J249" s="446"/>
    </row>
  </sheetData>
  <sheetProtection/>
  <mergeCells count="13">
    <mergeCell ref="G6:G7"/>
    <mergeCell ref="H6:H7"/>
    <mergeCell ref="I6:I7"/>
    <mergeCell ref="H1:I1"/>
    <mergeCell ref="A3:I3"/>
    <mergeCell ref="A4:I4"/>
    <mergeCell ref="A6:A7"/>
    <mergeCell ref="B6:B7"/>
    <mergeCell ref="B2:I2"/>
    <mergeCell ref="C6:D6"/>
    <mergeCell ref="E6:E7"/>
    <mergeCell ref="H5:I5"/>
    <mergeCell ref="F6:F7"/>
  </mergeCells>
  <printOptions horizontalCentered="1"/>
  <pageMargins left="0.7086614173228347" right="0.4724409448818898" top="0.5511811023622047" bottom="0.7874015748031497" header="0.31496062992125984" footer="0.3937007874015748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C1">
      <selection activeCell="L3" sqref="L3"/>
    </sheetView>
  </sheetViews>
  <sheetFormatPr defaultColWidth="9.140625" defaultRowHeight="44.25" customHeight="1"/>
  <cols>
    <col min="1" max="1" width="5.140625" style="391" customWidth="1"/>
    <col min="2" max="2" width="28.140625" style="386" customWidth="1"/>
    <col min="3" max="3" width="11.8515625" style="387" customWidth="1"/>
    <col min="4" max="4" width="14.140625" style="387" customWidth="1"/>
    <col min="5" max="9" width="13.00390625" style="370" customWidth="1"/>
    <col min="10" max="10" width="15.140625" style="370" customWidth="1"/>
    <col min="11" max="11" width="17.8515625" style="370" customWidth="1"/>
    <col min="12" max="12" width="8.140625" style="370" customWidth="1"/>
    <col min="13" max="16384" width="9.140625" style="370" customWidth="1"/>
  </cols>
  <sheetData>
    <row r="1" spans="9:11" ht="33.75" customHeight="1">
      <c r="I1" s="408" t="s">
        <v>450</v>
      </c>
      <c r="J1" s="644" t="s">
        <v>462</v>
      </c>
      <c r="K1" s="644"/>
    </row>
    <row r="2" spans="2:11" ht="33" customHeight="1">
      <c r="B2" s="645" t="s">
        <v>562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1:11" ht="27.75" customHeight="1">
      <c r="A3" s="425"/>
      <c r="B3" s="648" t="s">
        <v>506</v>
      </c>
      <c r="C3" s="648"/>
      <c r="D3" s="648"/>
      <c r="E3" s="648"/>
      <c r="F3" s="648"/>
      <c r="G3" s="648"/>
      <c r="H3" s="648"/>
      <c r="I3" s="648"/>
      <c r="J3" s="648"/>
      <c r="K3" s="648"/>
    </row>
    <row r="4" spans="1:11" ht="45" customHeight="1">
      <c r="A4" s="425"/>
      <c r="B4" s="647" t="s">
        <v>549</v>
      </c>
      <c r="C4" s="647"/>
      <c r="D4" s="647"/>
      <c r="E4" s="647"/>
      <c r="F4" s="647"/>
      <c r="G4" s="647"/>
      <c r="H4" s="647"/>
      <c r="I4" s="647"/>
      <c r="J4" s="647"/>
      <c r="K4" s="647"/>
    </row>
    <row r="5" spans="1:11" s="390" customFormat="1" ht="82.5">
      <c r="A5" s="426" t="s">
        <v>0</v>
      </c>
      <c r="B5" s="426" t="s">
        <v>302</v>
      </c>
      <c r="C5" s="426" t="s">
        <v>191</v>
      </c>
      <c r="D5" s="426" t="s">
        <v>330</v>
      </c>
      <c r="E5" s="426" t="s">
        <v>331</v>
      </c>
      <c r="F5" s="426" t="s">
        <v>332</v>
      </c>
      <c r="G5" s="426" t="s">
        <v>333</v>
      </c>
      <c r="H5" s="426" t="s">
        <v>334</v>
      </c>
      <c r="I5" s="426" t="s">
        <v>335</v>
      </c>
      <c r="J5" s="426" t="s">
        <v>336</v>
      </c>
      <c r="K5" s="426" t="s">
        <v>571</v>
      </c>
    </row>
    <row r="6" spans="1:11" s="368" customFormat="1" ht="31.5" customHeight="1">
      <c r="A6" s="427" t="s">
        <v>3</v>
      </c>
      <c r="B6" s="428" t="s">
        <v>303</v>
      </c>
      <c r="C6" s="429"/>
      <c r="D6" s="429"/>
      <c r="E6" s="430"/>
      <c r="F6" s="430"/>
      <c r="G6" s="430"/>
      <c r="H6" s="430"/>
      <c r="I6" s="430"/>
      <c r="J6" s="430"/>
      <c r="K6" s="430"/>
    </row>
    <row r="7" spans="1:11" s="368" customFormat="1" ht="54.75" customHeight="1">
      <c r="A7" s="431">
        <v>1</v>
      </c>
      <c r="B7" s="432" t="s">
        <v>576</v>
      </c>
      <c r="C7" s="434" t="s">
        <v>324</v>
      </c>
      <c r="D7" s="434"/>
      <c r="E7" s="430"/>
      <c r="F7" s="430"/>
      <c r="G7" s="430"/>
      <c r="H7" s="430"/>
      <c r="I7" s="430"/>
      <c r="J7" s="430"/>
      <c r="K7" s="430"/>
    </row>
    <row r="8" spans="1:11" s="389" customFormat="1" ht="30.75" customHeight="1">
      <c r="A8" s="435"/>
      <c r="B8" s="436" t="s">
        <v>226</v>
      </c>
      <c r="C8" s="434"/>
      <c r="D8" s="433"/>
      <c r="E8" s="437"/>
      <c r="F8" s="437"/>
      <c r="G8" s="437"/>
      <c r="H8" s="437"/>
      <c r="I8" s="437"/>
      <c r="J8" s="437"/>
      <c r="K8" s="437"/>
    </row>
    <row r="9" spans="1:11" ht="35.25" customHeight="1">
      <c r="A9" s="435"/>
      <c r="B9" s="438" t="s">
        <v>304</v>
      </c>
      <c r="C9" s="434" t="s">
        <v>324</v>
      </c>
      <c r="D9" s="434"/>
      <c r="E9" s="439"/>
      <c r="F9" s="439"/>
      <c r="G9" s="439"/>
      <c r="H9" s="439"/>
      <c r="I9" s="439"/>
      <c r="J9" s="439"/>
      <c r="K9" s="439"/>
    </row>
    <row r="10" spans="1:11" ht="30.75" customHeight="1">
      <c r="A10" s="435"/>
      <c r="B10" s="438" t="s">
        <v>305</v>
      </c>
      <c r="C10" s="434" t="s">
        <v>324</v>
      </c>
      <c r="D10" s="434"/>
      <c r="E10" s="439"/>
      <c r="F10" s="439"/>
      <c r="G10" s="439"/>
      <c r="H10" s="439"/>
      <c r="I10" s="439"/>
      <c r="J10" s="439"/>
      <c r="K10" s="439"/>
    </row>
    <row r="11" spans="1:11" ht="30.75" customHeight="1">
      <c r="A11" s="435"/>
      <c r="B11" s="438" t="s">
        <v>306</v>
      </c>
      <c r="C11" s="434" t="s">
        <v>324</v>
      </c>
      <c r="D11" s="434"/>
      <c r="E11" s="439"/>
      <c r="F11" s="439"/>
      <c r="G11" s="439"/>
      <c r="H11" s="439"/>
      <c r="I11" s="439"/>
      <c r="J11" s="439"/>
      <c r="K11" s="439"/>
    </row>
    <row r="12" spans="1:11" s="368" customFormat="1" ht="123" customHeight="1">
      <c r="A12" s="431">
        <v>2</v>
      </c>
      <c r="B12" s="432" t="s">
        <v>563</v>
      </c>
      <c r="C12" s="429"/>
      <c r="D12" s="429"/>
      <c r="E12" s="430"/>
      <c r="F12" s="430"/>
      <c r="G12" s="430"/>
      <c r="H12" s="430"/>
      <c r="I12" s="430"/>
      <c r="J12" s="430"/>
      <c r="K12" s="430"/>
    </row>
    <row r="13" spans="1:11" s="368" customFormat="1" ht="30" customHeight="1">
      <c r="A13" s="431"/>
      <c r="B13" s="436" t="s">
        <v>226</v>
      </c>
      <c r="C13" s="434"/>
      <c r="D13" s="429"/>
      <c r="E13" s="430"/>
      <c r="F13" s="430"/>
      <c r="G13" s="430"/>
      <c r="H13" s="430"/>
      <c r="I13" s="430"/>
      <c r="J13" s="430"/>
      <c r="K13" s="430"/>
    </row>
    <row r="14" spans="1:11" s="368" customFormat="1" ht="33" customHeight="1">
      <c r="A14" s="431"/>
      <c r="B14" s="438" t="s">
        <v>304</v>
      </c>
      <c r="C14" s="434" t="s">
        <v>324</v>
      </c>
      <c r="D14" s="429"/>
      <c r="E14" s="430"/>
      <c r="F14" s="430"/>
      <c r="G14" s="430"/>
      <c r="H14" s="430"/>
      <c r="I14" s="430"/>
      <c r="J14" s="430"/>
      <c r="K14" s="430"/>
    </row>
    <row r="15" spans="1:11" s="368" customFormat="1" ht="30" customHeight="1">
      <c r="A15" s="431"/>
      <c r="B15" s="438" t="s">
        <v>305</v>
      </c>
      <c r="C15" s="434" t="s">
        <v>324</v>
      </c>
      <c r="D15" s="429"/>
      <c r="E15" s="430"/>
      <c r="F15" s="430"/>
      <c r="G15" s="430"/>
      <c r="H15" s="430"/>
      <c r="I15" s="430"/>
      <c r="J15" s="430"/>
      <c r="K15" s="430"/>
    </row>
    <row r="16" spans="1:11" s="368" customFormat="1" ht="30" customHeight="1">
      <c r="A16" s="431"/>
      <c r="B16" s="438" t="s">
        <v>306</v>
      </c>
      <c r="C16" s="434" t="s">
        <v>324</v>
      </c>
      <c r="D16" s="429"/>
      <c r="E16" s="430"/>
      <c r="F16" s="430"/>
      <c r="G16" s="430"/>
      <c r="H16" s="430"/>
      <c r="I16" s="430"/>
      <c r="J16" s="430"/>
      <c r="K16" s="430"/>
    </row>
    <row r="17" spans="1:11" s="368" customFormat="1" ht="57" customHeight="1">
      <c r="A17" s="431">
        <v>3</v>
      </c>
      <c r="B17" s="432" t="s">
        <v>577</v>
      </c>
      <c r="C17" s="429"/>
      <c r="D17" s="429"/>
      <c r="E17" s="430"/>
      <c r="F17" s="430"/>
      <c r="G17" s="430"/>
      <c r="H17" s="430"/>
      <c r="I17" s="430"/>
      <c r="J17" s="430"/>
      <c r="K17" s="430"/>
    </row>
    <row r="18" spans="1:11" s="368" customFormat="1" ht="30" customHeight="1">
      <c r="A18" s="431"/>
      <c r="B18" s="436" t="s">
        <v>226</v>
      </c>
      <c r="C18" s="434"/>
      <c r="D18" s="429"/>
      <c r="E18" s="430"/>
      <c r="F18" s="430"/>
      <c r="G18" s="430"/>
      <c r="H18" s="430"/>
      <c r="I18" s="430"/>
      <c r="J18" s="430"/>
      <c r="K18" s="430"/>
    </row>
    <row r="19" spans="1:11" ht="36" customHeight="1">
      <c r="A19" s="435"/>
      <c r="B19" s="438" t="s">
        <v>304</v>
      </c>
      <c r="C19" s="434" t="s">
        <v>324</v>
      </c>
      <c r="D19" s="434"/>
      <c r="E19" s="439"/>
      <c r="F19" s="439"/>
      <c r="G19" s="439"/>
      <c r="H19" s="439"/>
      <c r="I19" s="439"/>
      <c r="J19" s="439"/>
      <c r="K19" s="439"/>
    </row>
    <row r="20" spans="1:11" ht="30.75" customHeight="1">
      <c r="A20" s="435"/>
      <c r="B20" s="438" t="s">
        <v>305</v>
      </c>
      <c r="C20" s="434" t="s">
        <v>324</v>
      </c>
      <c r="D20" s="434"/>
      <c r="E20" s="439"/>
      <c r="F20" s="439"/>
      <c r="G20" s="439"/>
      <c r="H20" s="439"/>
      <c r="I20" s="439"/>
      <c r="J20" s="439"/>
      <c r="K20" s="439"/>
    </row>
    <row r="21" spans="1:11" ht="30.75" customHeight="1">
      <c r="A21" s="435"/>
      <c r="B21" s="438" t="s">
        <v>306</v>
      </c>
      <c r="C21" s="434" t="s">
        <v>324</v>
      </c>
      <c r="D21" s="434"/>
      <c r="E21" s="439"/>
      <c r="F21" s="439"/>
      <c r="G21" s="439"/>
      <c r="H21" s="439"/>
      <c r="I21" s="439"/>
      <c r="J21" s="439"/>
      <c r="K21" s="439"/>
    </row>
    <row r="22" spans="1:11" s="368" customFormat="1" ht="77.25" customHeight="1">
      <c r="A22" s="431">
        <v>4</v>
      </c>
      <c r="B22" s="432" t="s">
        <v>578</v>
      </c>
      <c r="C22" s="434"/>
      <c r="D22" s="429"/>
      <c r="E22" s="430"/>
      <c r="F22" s="430"/>
      <c r="G22" s="430"/>
      <c r="H22" s="430"/>
      <c r="I22" s="430"/>
      <c r="J22" s="430"/>
      <c r="K22" s="430"/>
    </row>
    <row r="23" spans="1:11" ht="37.5" customHeight="1">
      <c r="A23" s="435"/>
      <c r="B23" s="438" t="s">
        <v>579</v>
      </c>
      <c r="C23" s="434" t="s">
        <v>521</v>
      </c>
      <c r="D23" s="434"/>
      <c r="E23" s="439"/>
      <c r="F23" s="439"/>
      <c r="G23" s="439"/>
      <c r="H23" s="439"/>
      <c r="I23" s="439"/>
      <c r="J23" s="439"/>
      <c r="K23" s="439"/>
    </row>
    <row r="24" spans="1:11" ht="37.5" customHeight="1">
      <c r="A24" s="435"/>
      <c r="B24" s="438" t="s">
        <v>580</v>
      </c>
      <c r="C24" s="434" t="s">
        <v>325</v>
      </c>
      <c r="D24" s="434"/>
      <c r="E24" s="439"/>
      <c r="F24" s="439"/>
      <c r="G24" s="439"/>
      <c r="H24" s="439"/>
      <c r="I24" s="439"/>
      <c r="J24" s="439"/>
      <c r="K24" s="439"/>
    </row>
    <row r="25" spans="1:11" ht="37.5" customHeight="1">
      <c r="A25" s="435"/>
      <c r="B25" s="438" t="s">
        <v>581</v>
      </c>
      <c r="C25" s="434" t="s">
        <v>326</v>
      </c>
      <c r="D25" s="434"/>
      <c r="E25" s="439"/>
      <c r="F25" s="439"/>
      <c r="G25" s="439"/>
      <c r="H25" s="439"/>
      <c r="I25" s="439"/>
      <c r="J25" s="439"/>
      <c r="K25" s="439"/>
    </row>
    <row r="26" spans="1:11" s="368" customFormat="1" ht="36.75" customHeight="1">
      <c r="A26" s="431">
        <v>5</v>
      </c>
      <c r="B26" s="432" t="s">
        <v>307</v>
      </c>
      <c r="C26" s="434"/>
      <c r="D26" s="429"/>
      <c r="E26" s="430"/>
      <c r="F26" s="430"/>
      <c r="G26" s="430"/>
      <c r="H26" s="430"/>
      <c r="I26" s="430"/>
      <c r="J26" s="430"/>
      <c r="K26" s="430"/>
    </row>
    <row r="27" spans="1:11" ht="36.75" customHeight="1">
      <c r="A27" s="435"/>
      <c r="B27" s="438" t="s">
        <v>304</v>
      </c>
      <c r="C27" s="434" t="s">
        <v>324</v>
      </c>
      <c r="D27" s="434"/>
      <c r="E27" s="439"/>
      <c r="F27" s="439"/>
      <c r="G27" s="439"/>
      <c r="H27" s="439"/>
      <c r="I27" s="439"/>
      <c r="J27" s="439"/>
      <c r="K27" s="439"/>
    </row>
    <row r="28" spans="1:11" ht="36.75" customHeight="1">
      <c r="A28" s="435"/>
      <c r="B28" s="438" t="s">
        <v>305</v>
      </c>
      <c r="C28" s="434" t="s">
        <v>324</v>
      </c>
      <c r="D28" s="434"/>
      <c r="E28" s="439"/>
      <c r="F28" s="439"/>
      <c r="G28" s="439"/>
      <c r="H28" s="439"/>
      <c r="I28" s="439"/>
      <c r="J28" s="439"/>
      <c r="K28" s="439"/>
    </row>
    <row r="29" spans="1:11" ht="36.75" customHeight="1">
      <c r="A29" s="435"/>
      <c r="B29" s="438" t="s">
        <v>306</v>
      </c>
      <c r="C29" s="434" t="s">
        <v>324</v>
      </c>
      <c r="D29" s="434"/>
      <c r="E29" s="439"/>
      <c r="F29" s="439"/>
      <c r="G29" s="439"/>
      <c r="H29" s="439"/>
      <c r="I29" s="439"/>
      <c r="J29" s="439"/>
      <c r="K29" s="439"/>
    </row>
    <row r="30" spans="1:11" ht="69" customHeight="1">
      <c r="A30" s="431">
        <v>6</v>
      </c>
      <c r="B30" s="432" t="s">
        <v>630</v>
      </c>
      <c r="C30" s="434" t="s">
        <v>324</v>
      </c>
      <c r="D30" s="434"/>
      <c r="E30" s="439"/>
      <c r="F30" s="439"/>
      <c r="G30" s="439"/>
      <c r="H30" s="439"/>
      <c r="I30" s="439"/>
      <c r="J30" s="439"/>
      <c r="K30" s="439"/>
    </row>
    <row r="31" spans="1:11" s="368" customFormat="1" ht="51.75" customHeight="1">
      <c r="A31" s="431">
        <v>7</v>
      </c>
      <c r="B31" s="432" t="s">
        <v>564</v>
      </c>
      <c r="C31" s="434" t="s">
        <v>324</v>
      </c>
      <c r="D31" s="429"/>
      <c r="E31" s="430"/>
      <c r="F31" s="430"/>
      <c r="G31" s="430"/>
      <c r="H31" s="430"/>
      <c r="I31" s="430"/>
      <c r="J31" s="430"/>
      <c r="K31" s="430"/>
    </row>
    <row r="32" spans="1:11" s="368" customFormat="1" ht="41.25" customHeight="1">
      <c r="A32" s="431">
        <v>8</v>
      </c>
      <c r="B32" s="432" t="s">
        <v>565</v>
      </c>
      <c r="C32" s="434" t="s">
        <v>324</v>
      </c>
      <c r="D32" s="429"/>
      <c r="E32" s="430"/>
      <c r="F32" s="430"/>
      <c r="G32" s="430"/>
      <c r="H32" s="430"/>
      <c r="I32" s="430"/>
      <c r="J32" s="430"/>
      <c r="K32" s="430"/>
    </row>
    <row r="33" spans="1:11" s="368" customFormat="1" ht="36.75" customHeight="1">
      <c r="A33" s="431">
        <v>9</v>
      </c>
      <c r="B33" s="432" t="s">
        <v>308</v>
      </c>
      <c r="C33" s="434"/>
      <c r="D33" s="429"/>
      <c r="E33" s="430"/>
      <c r="F33" s="430"/>
      <c r="G33" s="430"/>
      <c r="H33" s="430"/>
      <c r="I33" s="430"/>
      <c r="J33" s="430"/>
      <c r="K33" s="430"/>
    </row>
    <row r="34" spans="1:11" ht="35.25" customHeight="1">
      <c r="A34" s="435"/>
      <c r="B34" s="438" t="s">
        <v>309</v>
      </c>
      <c r="C34" s="434" t="s">
        <v>325</v>
      </c>
      <c r="D34" s="434"/>
      <c r="E34" s="439"/>
      <c r="F34" s="439"/>
      <c r="G34" s="439"/>
      <c r="H34" s="439"/>
      <c r="I34" s="439"/>
      <c r="J34" s="439"/>
      <c r="K34" s="439"/>
    </row>
    <row r="35" spans="1:11" s="389" customFormat="1" ht="35.25" customHeight="1">
      <c r="A35" s="435"/>
      <c r="B35" s="436" t="s">
        <v>310</v>
      </c>
      <c r="C35" s="434" t="s">
        <v>324</v>
      </c>
      <c r="D35" s="433"/>
      <c r="E35" s="437"/>
      <c r="F35" s="437"/>
      <c r="G35" s="437"/>
      <c r="H35" s="437"/>
      <c r="I35" s="437"/>
      <c r="J35" s="437"/>
      <c r="K35" s="437"/>
    </row>
    <row r="36" spans="1:11" ht="35.25" customHeight="1">
      <c r="A36" s="435"/>
      <c r="B36" s="440" t="s">
        <v>544</v>
      </c>
      <c r="C36" s="434" t="s">
        <v>326</v>
      </c>
      <c r="D36" s="434"/>
      <c r="E36" s="439"/>
      <c r="F36" s="439"/>
      <c r="G36" s="439"/>
      <c r="H36" s="439"/>
      <c r="I36" s="439"/>
      <c r="J36" s="439"/>
      <c r="K36" s="439"/>
    </row>
    <row r="37" spans="1:11" ht="35.25" customHeight="1">
      <c r="A37" s="435"/>
      <c r="B37" s="463" t="s">
        <v>311</v>
      </c>
      <c r="C37" s="434" t="s">
        <v>325</v>
      </c>
      <c r="D37" s="434"/>
      <c r="E37" s="439"/>
      <c r="F37" s="439"/>
      <c r="G37" s="439"/>
      <c r="H37" s="439"/>
      <c r="I37" s="439"/>
      <c r="J37" s="439"/>
      <c r="K37" s="439"/>
    </row>
    <row r="38" spans="1:11" s="389" customFormat="1" ht="35.25" customHeight="1">
      <c r="A38" s="435"/>
      <c r="B38" s="436" t="s">
        <v>312</v>
      </c>
      <c r="C38" s="434" t="s">
        <v>324</v>
      </c>
      <c r="D38" s="433"/>
      <c r="E38" s="437"/>
      <c r="F38" s="437"/>
      <c r="G38" s="437"/>
      <c r="H38" s="437"/>
      <c r="I38" s="437"/>
      <c r="J38" s="437"/>
      <c r="K38" s="437"/>
    </row>
    <row r="39" spans="1:11" ht="35.25" customHeight="1">
      <c r="A39" s="435"/>
      <c r="B39" s="440" t="s">
        <v>318</v>
      </c>
      <c r="C39" s="434" t="s">
        <v>324</v>
      </c>
      <c r="D39" s="434"/>
      <c r="E39" s="439"/>
      <c r="F39" s="439"/>
      <c r="G39" s="439"/>
      <c r="H39" s="439"/>
      <c r="I39" s="439"/>
      <c r="J39" s="439"/>
      <c r="K39" s="439"/>
    </row>
    <row r="40" spans="1:11" s="368" customFormat="1" ht="35.25" customHeight="1">
      <c r="A40" s="431">
        <v>10</v>
      </c>
      <c r="B40" s="432" t="s">
        <v>292</v>
      </c>
      <c r="C40" s="434" t="s">
        <v>324</v>
      </c>
      <c r="D40" s="429"/>
      <c r="E40" s="430"/>
      <c r="F40" s="430"/>
      <c r="G40" s="430"/>
      <c r="H40" s="430"/>
      <c r="I40" s="430"/>
      <c r="J40" s="430"/>
      <c r="K40" s="430"/>
    </row>
    <row r="41" spans="1:11" s="368" customFormat="1" ht="35.25" customHeight="1">
      <c r="A41" s="431" t="s">
        <v>15</v>
      </c>
      <c r="B41" s="432" t="s">
        <v>313</v>
      </c>
      <c r="C41" s="434"/>
      <c r="D41" s="429"/>
      <c r="E41" s="430"/>
      <c r="F41" s="430"/>
      <c r="G41" s="430"/>
      <c r="H41" s="430"/>
      <c r="I41" s="430"/>
      <c r="J41" s="430"/>
      <c r="K41" s="430"/>
    </row>
    <row r="42" spans="1:11" ht="35.25" customHeight="1">
      <c r="A42" s="435"/>
      <c r="B42" s="440" t="s">
        <v>319</v>
      </c>
      <c r="C42" s="434" t="s">
        <v>556</v>
      </c>
      <c r="D42" s="434"/>
      <c r="E42" s="439"/>
      <c r="F42" s="439"/>
      <c r="G42" s="439"/>
      <c r="H42" s="439"/>
      <c r="I42" s="439"/>
      <c r="J42" s="439"/>
      <c r="K42" s="439"/>
    </row>
    <row r="43" spans="1:11" ht="35.25" customHeight="1">
      <c r="A43" s="435"/>
      <c r="B43" s="440" t="s">
        <v>619</v>
      </c>
      <c r="C43" s="434" t="s">
        <v>324</v>
      </c>
      <c r="D43" s="434"/>
      <c r="E43" s="439"/>
      <c r="F43" s="439"/>
      <c r="G43" s="439"/>
      <c r="H43" s="439"/>
      <c r="I43" s="439"/>
      <c r="J43" s="439"/>
      <c r="K43" s="439"/>
    </row>
    <row r="44" spans="1:11" ht="45.75" customHeight="1">
      <c r="A44" s="435"/>
      <c r="B44" s="440" t="s">
        <v>314</v>
      </c>
      <c r="C44" s="434" t="s">
        <v>324</v>
      </c>
      <c r="D44" s="434"/>
      <c r="E44" s="439"/>
      <c r="F44" s="439"/>
      <c r="G44" s="439"/>
      <c r="H44" s="439"/>
      <c r="I44" s="439"/>
      <c r="J44" s="439"/>
      <c r="K44" s="439"/>
    </row>
    <row r="45" spans="1:11" ht="45.75" customHeight="1">
      <c r="A45" s="435"/>
      <c r="B45" s="440" t="s">
        <v>463</v>
      </c>
      <c r="C45" s="434" t="s">
        <v>556</v>
      </c>
      <c r="D45" s="434"/>
      <c r="E45" s="439"/>
      <c r="F45" s="439"/>
      <c r="G45" s="439"/>
      <c r="H45" s="439"/>
      <c r="I45" s="439"/>
      <c r="J45" s="439"/>
      <c r="K45" s="439"/>
    </row>
    <row r="46" spans="1:11" ht="53.25" customHeight="1">
      <c r="A46" s="435"/>
      <c r="B46" s="440" t="s">
        <v>464</v>
      </c>
      <c r="C46" s="434" t="s">
        <v>324</v>
      </c>
      <c r="D46" s="434"/>
      <c r="E46" s="439"/>
      <c r="F46" s="439"/>
      <c r="G46" s="439"/>
      <c r="H46" s="439"/>
      <c r="I46" s="439"/>
      <c r="J46" s="439"/>
      <c r="K46" s="439"/>
    </row>
    <row r="47" spans="1:11" ht="45.75" customHeight="1">
      <c r="A47" s="435"/>
      <c r="B47" s="440" t="s">
        <v>465</v>
      </c>
      <c r="C47" s="434" t="s">
        <v>324</v>
      </c>
      <c r="D47" s="434"/>
      <c r="E47" s="439"/>
      <c r="F47" s="439"/>
      <c r="G47" s="439"/>
      <c r="H47" s="439"/>
      <c r="I47" s="439"/>
      <c r="J47" s="439"/>
      <c r="K47" s="439"/>
    </row>
    <row r="48" spans="1:11" ht="45.75" customHeight="1">
      <c r="A48" s="435"/>
      <c r="B48" s="440" t="s">
        <v>320</v>
      </c>
      <c r="C48" s="434" t="s">
        <v>555</v>
      </c>
      <c r="D48" s="434"/>
      <c r="E48" s="439"/>
      <c r="F48" s="439"/>
      <c r="G48" s="439"/>
      <c r="H48" s="439"/>
      <c r="I48" s="439"/>
      <c r="J48" s="439"/>
      <c r="K48" s="439"/>
    </row>
    <row r="49" spans="1:11" ht="33">
      <c r="A49" s="435"/>
      <c r="B49" s="440" t="s">
        <v>315</v>
      </c>
      <c r="C49" s="434" t="s">
        <v>328</v>
      </c>
      <c r="D49" s="434"/>
      <c r="E49" s="439"/>
      <c r="F49" s="439"/>
      <c r="G49" s="439"/>
      <c r="H49" s="439"/>
      <c r="I49" s="439"/>
      <c r="J49" s="439"/>
      <c r="K49" s="439"/>
    </row>
    <row r="50" spans="1:11" ht="42" customHeight="1">
      <c r="A50" s="435"/>
      <c r="B50" s="440" t="s">
        <v>316</v>
      </c>
      <c r="C50" s="434" t="s">
        <v>328</v>
      </c>
      <c r="D50" s="434"/>
      <c r="E50" s="439"/>
      <c r="F50" s="439"/>
      <c r="G50" s="439"/>
      <c r="H50" s="439"/>
      <c r="I50" s="439"/>
      <c r="J50" s="439"/>
      <c r="K50" s="439"/>
    </row>
    <row r="51" spans="1:11" ht="42.75" customHeight="1">
      <c r="A51" s="435"/>
      <c r="B51" s="440" t="s">
        <v>321</v>
      </c>
      <c r="C51" s="434" t="s">
        <v>329</v>
      </c>
      <c r="D51" s="434"/>
      <c r="E51" s="439"/>
      <c r="F51" s="439"/>
      <c r="G51" s="439"/>
      <c r="H51" s="439"/>
      <c r="I51" s="439"/>
      <c r="J51" s="439"/>
      <c r="K51" s="439"/>
    </row>
    <row r="52" spans="1:11" ht="28.5" customHeight="1">
      <c r="A52" s="435"/>
      <c r="B52" s="436" t="s">
        <v>226</v>
      </c>
      <c r="C52" s="434"/>
      <c r="D52" s="434"/>
      <c r="E52" s="439"/>
      <c r="F52" s="439"/>
      <c r="G52" s="439"/>
      <c r="H52" s="439"/>
      <c r="I52" s="439"/>
      <c r="J52" s="439"/>
      <c r="K52" s="439"/>
    </row>
    <row r="53" spans="1:11" ht="42.75" customHeight="1">
      <c r="A53" s="435"/>
      <c r="B53" s="440" t="s">
        <v>322</v>
      </c>
      <c r="C53" s="434" t="s">
        <v>329</v>
      </c>
      <c r="D53" s="434"/>
      <c r="E53" s="439"/>
      <c r="F53" s="439"/>
      <c r="G53" s="439"/>
      <c r="H53" s="439"/>
      <c r="I53" s="439"/>
      <c r="J53" s="439"/>
      <c r="K53" s="439"/>
    </row>
    <row r="54" spans="1:11" ht="42.75" customHeight="1">
      <c r="A54" s="435"/>
      <c r="B54" s="440" t="s">
        <v>323</v>
      </c>
      <c r="C54" s="434" t="s">
        <v>329</v>
      </c>
      <c r="D54" s="434"/>
      <c r="E54" s="439"/>
      <c r="F54" s="439"/>
      <c r="G54" s="439"/>
      <c r="H54" s="439"/>
      <c r="I54" s="439"/>
      <c r="J54" s="439"/>
      <c r="K54" s="439"/>
    </row>
    <row r="55" spans="1:11" s="368" customFormat="1" ht="56.25" customHeight="1">
      <c r="A55" s="431" t="s">
        <v>19</v>
      </c>
      <c r="B55" s="432" t="s">
        <v>522</v>
      </c>
      <c r="C55" s="441"/>
      <c r="D55" s="429"/>
      <c r="E55" s="430"/>
      <c r="F55" s="430"/>
      <c r="G55" s="430"/>
      <c r="H55" s="430"/>
      <c r="I55" s="430"/>
      <c r="J55" s="430"/>
      <c r="K55" s="430"/>
    </row>
    <row r="56" spans="1:11" ht="29.25" customHeight="1">
      <c r="A56" s="441"/>
      <c r="B56" s="440" t="s">
        <v>622</v>
      </c>
      <c r="C56" s="441" t="s">
        <v>6</v>
      </c>
      <c r="D56" s="441"/>
      <c r="E56" s="439"/>
      <c r="F56" s="439"/>
      <c r="G56" s="439"/>
      <c r="H56" s="439"/>
      <c r="I56" s="439"/>
      <c r="J56" s="439"/>
      <c r="K56" s="439"/>
    </row>
    <row r="57" spans="1:11" ht="51" customHeight="1">
      <c r="A57" s="441"/>
      <c r="B57" s="440" t="s">
        <v>623</v>
      </c>
      <c r="C57" s="441" t="s">
        <v>6</v>
      </c>
      <c r="D57" s="441"/>
      <c r="E57" s="439"/>
      <c r="F57" s="439"/>
      <c r="G57" s="439"/>
      <c r="H57" s="439"/>
      <c r="I57" s="439"/>
      <c r="J57" s="439"/>
      <c r="K57" s="439"/>
    </row>
    <row r="58" spans="1:11" ht="35.25" customHeight="1">
      <c r="A58" s="441"/>
      <c r="B58" s="440" t="s">
        <v>624</v>
      </c>
      <c r="C58" s="441" t="s">
        <v>6</v>
      </c>
      <c r="D58" s="441"/>
      <c r="E58" s="439"/>
      <c r="F58" s="439"/>
      <c r="G58" s="439"/>
      <c r="H58" s="439"/>
      <c r="I58" s="439"/>
      <c r="J58" s="439"/>
      <c r="K58" s="439"/>
    </row>
    <row r="59" spans="1:11" ht="87.75" customHeight="1">
      <c r="A59" s="441"/>
      <c r="B59" s="440" t="s">
        <v>317</v>
      </c>
      <c r="C59" s="441" t="s">
        <v>6</v>
      </c>
      <c r="D59" s="441"/>
      <c r="E59" s="439"/>
      <c r="F59" s="439"/>
      <c r="G59" s="439"/>
      <c r="H59" s="439"/>
      <c r="I59" s="439"/>
      <c r="J59" s="439"/>
      <c r="K59" s="439"/>
    </row>
    <row r="60" spans="1:11" ht="34.5" customHeight="1">
      <c r="A60" s="441"/>
      <c r="B60" s="440" t="s">
        <v>554</v>
      </c>
      <c r="C60" s="441" t="s">
        <v>6</v>
      </c>
      <c r="D60" s="441"/>
      <c r="E60" s="439"/>
      <c r="F60" s="439"/>
      <c r="G60" s="439"/>
      <c r="H60" s="439"/>
      <c r="I60" s="439"/>
      <c r="J60" s="439"/>
      <c r="K60" s="439"/>
    </row>
    <row r="61" spans="1:11" ht="49.5" customHeight="1">
      <c r="A61" s="441"/>
      <c r="B61" s="440" t="s">
        <v>337</v>
      </c>
      <c r="C61" s="441" t="s">
        <v>6</v>
      </c>
      <c r="D61" s="441"/>
      <c r="E61" s="439"/>
      <c r="F61" s="439"/>
      <c r="G61" s="439"/>
      <c r="H61" s="439"/>
      <c r="I61" s="439"/>
      <c r="J61" s="439"/>
      <c r="K61" s="439"/>
    </row>
    <row r="62" spans="1:11" ht="54.75" customHeight="1">
      <c r="A62" s="442"/>
      <c r="B62" s="440" t="s">
        <v>543</v>
      </c>
      <c r="C62" s="443" t="s">
        <v>6</v>
      </c>
      <c r="D62" s="441"/>
      <c r="E62" s="439"/>
      <c r="F62" s="439"/>
      <c r="G62" s="439"/>
      <c r="H62" s="439"/>
      <c r="I62" s="439"/>
      <c r="J62" s="439"/>
      <c r="K62" s="439"/>
    </row>
    <row r="63" spans="1:11" ht="44.25" customHeight="1">
      <c r="A63" s="425"/>
      <c r="B63" s="646" t="s">
        <v>570</v>
      </c>
      <c r="C63" s="646"/>
      <c r="D63" s="646"/>
      <c r="E63" s="446"/>
      <c r="F63" s="446"/>
      <c r="G63" s="446"/>
      <c r="H63" s="446"/>
      <c r="I63" s="446"/>
      <c r="J63" s="446"/>
      <c r="K63" s="446"/>
    </row>
    <row r="64" spans="1:11" ht="44.25" customHeight="1">
      <c r="A64" s="425"/>
      <c r="B64" s="444"/>
      <c r="C64" s="445"/>
      <c r="D64" s="445"/>
      <c r="E64" s="446"/>
      <c r="F64" s="446"/>
      <c r="G64" s="446"/>
      <c r="H64" s="446"/>
      <c r="I64" s="446"/>
      <c r="J64" s="446"/>
      <c r="K64" s="446"/>
    </row>
    <row r="65" spans="1:11" ht="44.25" customHeight="1">
      <c r="A65" s="425"/>
      <c r="B65" s="444"/>
      <c r="C65" s="445"/>
      <c r="D65" s="445"/>
      <c r="E65" s="446"/>
      <c r="F65" s="446"/>
      <c r="G65" s="446"/>
      <c r="H65" s="446"/>
      <c r="I65" s="446"/>
      <c r="J65" s="446"/>
      <c r="K65" s="446"/>
    </row>
    <row r="66" spans="1:11" ht="44.25" customHeight="1">
      <c r="A66" s="425"/>
      <c r="B66" s="444"/>
      <c r="C66" s="445"/>
      <c r="D66" s="445"/>
      <c r="E66" s="446"/>
      <c r="F66" s="446"/>
      <c r="G66" s="446"/>
      <c r="H66" s="446"/>
      <c r="I66" s="446"/>
      <c r="J66" s="446"/>
      <c r="K66" s="446"/>
    </row>
    <row r="67" spans="1:11" ht="44.25" customHeight="1">
      <c r="A67" s="425"/>
      <c r="B67" s="444"/>
      <c r="C67" s="445"/>
      <c r="D67" s="445"/>
      <c r="E67" s="446"/>
      <c r="F67" s="446"/>
      <c r="G67" s="446"/>
      <c r="H67" s="446"/>
      <c r="I67" s="446"/>
      <c r="J67" s="446"/>
      <c r="K67" s="446"/>
    </row>
    <row r="68" spans="1:11" ht="44.25" customHeight="1">
      <c r="A68" s="425"/>
      <c r="B68" s="444"/>
      <c r="C68" s="445"/>
      <c r="D68" s="445"/>
      <c r="E68" s="446"/>
      <c r="F68" s="446"/>
      <c r="G68" s="446"/>
      <c r="H68" s="446"/>
      <c r="I68" s="446"/>
      <c r="J68" s="446"/>
      <c r="K68" s="446"/>
    </row>
    <row r="69" spans="1:11" ht="44.25" customHeight="1">
      <c r="A69" s="425"/>
      <c r="B69" s="444"/>
      <c r="C69" s="445"/>
      <c r="D69" s="445"/>
      <c r="E69" s="446"/>
      <c r="F69" s="446"/>
      <c r="G69" s="446"/>
      <c r="H69" s="446"/>
      <c r="I69" s="446"/>
      <c r="J69" s="446"/>
      <c r="K69" s="446"/>
    </row>
    <row r="70" spans="1:11" ht="44.25" customHeight="1">
      <c r="A70" s="425"/>
      <c r="B70" s="444"/>
      <c r="C70" s="445"/>
      <c r="D70" s="445"/>
      <c r="E70" s="446"/>
      <c r="F70" s="446"/>
      <c r="G70" s="446"/>
      <c r="H70" s="446"/>
      <c r="I70" s="446"/>
      <c r="J70" s="446"/>
      <c r="K70" s="446"/>
    </row>
    <row r="71" spans="1:11" ht="44.25" customHeight="1">
      <c r="A71" s="425"/>
      <c r="B71" s="444"/>
      <c r="C71" s="445"/>
      <c r="D71" s="445"/>
      <c r="E71" s="446"/>
      <c r="F71" s="446"/>
      <c r="G71" s="446"/>
      <c r="H71" s="446"/>
      <c r="I71" s="446"/>
      <c r="J71" s="446"/>
      <c r="K71" s="446"/>
    </row>
    <row r="72" spans="1:11" ht="44.25" customHeight="1">
      <c r="A72" s="425"/>
      <c r="B72" s="444"/>
      <c r="C72" s="445"/>
      <c r="D72" s="445"/>
      <c r="E72" s="446"/>
      <c r="F72" s="446"/>
      <c r="G72" s="446"/>
      <c r="H72" s="446"/>
      <c r="I72" s="446"/>
      <c r="J72" s="446"/>
      <c r="K72" s="446"/>
    </row>
    <row r="73" spans="1:11" ht="44.25" customHeight="1">
      <c r="A73" s="425"/>
      <c r="B73" s="444"/>
      <c r="C73" s="445"/>
      <c r="D73" s="445"/>
      <c r="E73" s="446"/>
      <c r="F73" s="446"/>
      <c r="G73" s="446"/>
      <c r="H73" s="446"/>
      <c r="I73" s="446"/>
      <c r="J73" s="446"/>
      <c r="K73" s="446"/>
    </row>
    <row r="74" spans="1:11" ht="44.25" customHeight="1">
      <c r="A74" s="425"/>
      <c r="B74" s="444"/>
      <c r="C74" s="445"/>
      <c r="D74" s="445"/>
      <c r="E74" s="446"/>
      <c r="F74" s="446"/>
      <c r="G74" s="446"/>
      <c r="H74" s="446"/>
      <c r="I74" s="446"/>
      <c r="J74" s="446"/>
      <c r="K74" s="446"/>
    </row>
    <row r="75" spans="1:11" ht="44.25" customHeight="1">
      <c r="A75" s="425"/>
      <c r="B75" s="444"/>
      <c r="C75" s="445"/>
      <c r="D75" s="445"/>
      <c r="E75" s="446"/>
      <c r="F75" s="446"/>
      <c r="G75" s="446"/>
      <c r="H75" s="446"/>
      <c r="I75" s="446"/>
      <c r="J75" s="446"/>
      <c r="K75" s="446"/>
    </row>
    <row r="76" spans="1:11" ht="44.25" customHeight="1">
      <c r="A76" s="425"/>
      <c r="B76" s="444"/>
      <c r="C76" s="445"/>
      <c r="D76" s="445"/>
      <c r="E76" s="446"/>
      <c r="F76" s="446"/>
      <c r="G76" s="446"/>
      <c r="H76" s="446"/>
      <c r="I76" s="446"/>
      <c r="J76" s="446"/>
      <c r="K76" s="446"/>
    </row>
    <row r="77" spans="1:11" ht="44.25" customHeight="1">
      <c r="A77" s="425"/>
      <c r="B77" s="444"/>
      <c r="C77" s="445"/>
      <c r="D77" s="445"/>
      <c r="E77" s="446"/>
      <c r="F77" s="446"/>
      <c r="G77" s="446"/>
      <c r="H77" s="446"/>
      <c r="I77" s="446"/>
      <c r="J77" s="446"/>
      <c r="K77" s="446"/>
    </row>
    <row r="78" spans="1:11" ht="44.25" customHeight="1">
      <c r="A78" s="425"/>
      <c r="B78" s="444"/>
      <c r="C78" s="445"/>
      <c r="D78" s="445"/>
      <c r="E78" s="446"/>
      <c r="F78" s="446"/>
      <c r="G78" s="446"/>
      <c r="H78" s="446"/>
      <c r="I78" s="446"/>
      <c r="J78" s="446"/>
      <c r="K78" s="446"/>
    </row>
    <row r="79" spans="1:11" ht="44.25" customHeight="1">
      <c r="A79" s="425"/>
      <c r="B79" s="444"/>
      <c r="C79" s="445"/>
      <c r="D79" s="445"/>
      <c r="E79" s="446"/>
      <c r="F79" s="446"/>
      <c r="G79" s="446"/>
      <c r="H79" s="446"/>
      <c r="I79" s="446"/>
      <c r="J79" s="446"/>
      <c r="K79" s="446"/>
    </row>
    <row r="80" spans="1:11" ht="44.25" customHeight="1">
      <c r="A80" s="425"/>
      <c r="B80" s="444"/>
      <c r="C80" s="445"/>
      <c r="D80" s="445"/>
      <c r="E80" s="446"/>
      <c r="F80" s="446"/>
      <c r="G80" s="446"/>
      <c r="H80" s="446"/>
      <c r="I80" s="446"/>
      <c r="J80" s="446"/>
      <c r="K80" s="446"/>
    </row>
    <row r="81" spans="1:11" ht="44.25" customHeight="1">
      <c r="A81" s="425"/>
      <c r="B81" s="444"/>
      <c r="C81" s="445"/>
      <c r="D81" s="445"/>
      <c r="E81" s="446"/>
      <c r="F81" s="446"/>
      <c r="G81" s="446"/>
      <c r="H81" s="446"/>
      <c r="I81" s="446"/>
      <c r="J81" s="446"/>
      <c r="K81" s="446"/>
    </row>
    <row r="82" spans="1:11" ht="44.25" customHeight="1">
      <c r="A82" s="425"/>
      <c r="B82" s="444"/>
      <c r="C82" s="445"/>
      <c r="D82" s="445"/>
      <c r="E82" s="446"/>
      <c r="F82" s="446"/>
      <c r="G82" s="446"/>
      <c r="H82" s="446"/>
      <c r="I82" s="446"/>
      <c r="J82" s="446"/>
      <c r="K82" s="446"/>
    </row>
    <row r="83" spans="1:11" ht="44.25" customHeight="1">
      <c r="A83" s="425"/>
      <c r="B83" s="444"/>
      <c r="C83" s="445"/>
      <c r="D83" s="445"/>
      <c r="E83" s="446"/>
      <c r="F83" s="446"/>
      <c r="G83" s="446"/>
      <c r="H83" s="446"/>
      <c r="I83" s="446"/>
      <c r="J83" s="446"/>
      <c r="K83" s="446"/>
    </row>
    <row r="84" spans="1:11" ht="44.25" customHeight="1">
      <c r="A84" s="425"/>
      <c r="B84" s="444"/>
      <c r="C84" s="445"/>
      <c r="D84" s="445"/>
      <c r="E84" s="446"/>
      <c r="F84" s="446"/>
      <c r="G84" s="446"/>
      <c r="H84" s="446"/>
      <c r="I84" s="446"/>
      <c r="J84" s="446"/>
      <c r="K84" s="446"/>
    </row>
    <row r="85" spans="1:11" ht="44.25" customHeight="1">
      <c r="A85" s="425"/>
      <c r="B85" s="444"/>
      <c r="C85" s="445"/>
      <c r="D85" s="445"/>
      <c r="E85" s="446"/>
      <c r="F85" s="446"/>
      <c r="G85" s="446"/>
      <c r="H85" s="446"/>
      <c r="I85" s="446"/>
      <c r="J85" s="446"/>
      <c r="K85" s="446"/>
    </row>
    <row r="86" spans="1:11" ht="44.25" customHeight="1">
      <c r="A86" s="425"/>
      <c r="B86" s="444"/>
      <c r="C86" s="445"/>
      <c r="D86" s="445"/>
      <c r="E86" s="446"/>
      <c r="F86" s="446"/>
      <c r="G86" s="446"/>
      <c r="H86" s="446"/>
      <c r="I86" s="446"/>
      <c r="J86" s="446"/>
      <c r="K86" s="446"/>
    </row>
    <row r="87" spans="1:11" ht="44.25" customHeight="1">
      <c r="A87" s="425"/>
      <c r="B87" s="444"/>
      <c r="C87" s="445"/>
      <c r="D87" s="445"/>
      <c r="E87" s="446"/>
      <c r="F87" s="446"/>
      <c r="G87" s="446"/>
      <c r="H87" s="446"/>
      <c r="I87" s="446"/>
      <c r="J87" s="446"/>
      <c r="K87" s="446"/>
    </row>
    <row r="88" spans="1:11" ht="44.25" customHeight="1">
      <c r="A88" s="425"/>
      <c r="B88" s="444"/>
      <c r="C88" s="445"/>
      <c r="D88" s="445"/>
      <c r="E88" s="446"/>
      <c r="F88" s="446"/>
      <c r="G88" s="446"/>
      <c r="H88" s="446"/>
      <c r="I88" s="446"/>
      <c r="J88" s="446"/>
      <c r="K88" s="446"/>
    </row>
    <row r="89" spans="1:11" ht="44.25" customHeight="1">
      <c r="A89" s="425"/>
      <c r="B89" s="444"/>
      <c r="C89" s="445"/>
      <c r="D89" s="445"/>
      <c r="E89" s="446"/>
      <c r="F89" s="446"/>
      <c r="G89" s="446"/>
      <c r="H89" s="446"/>
      <c r="I89" s="446"/>
      <c r="J89" s="446"/>
      <c r="K89" s="446"/>
    </row>
    <row r="90" spans="1:11" ht="44.25" customHeight="1">
      <c r="A90" s="425"/>
      <c r="B90" s="444"/>
      <c r="C90" s="445"/>
      <c r="D90" s="445"/>
      <c r="E90" s="446"/>
      <c r="F90" s="446"/>
      <c r="G90" s="446"/>
      <c r="H90" s="446"/>
      <c r="I90" s="446"/>
      <c r="J90" s="446"/>
      <c r="K90" s="446"/>
    </row>
    <row r="91" spans="1:11" ht="44.25" customHeight="1">
      <c r="A91" s="425"/>
      <c r="B91" s="444"/>
      <c r="C91" s="445"/>
      <c r="D91" s="445"/>
      <c r="E91" s="446"/>
      <c r="F91" s="446"/>
      <c r="G91" s="446"/>
      <c r="H91" s="446"/>
      <c r="I91" s="446"/>
      <c r="J91" s="446"/>
      <c r="K91" s="446"/>
    </row>
    <row r="92" spans="1:11" ht="44.25" customHeight="1">
      <c r="A92" s="425"/>
      <c r="B92" s="444"/>
      <c r="C92" s="445"/>
      <c r="D92" s="445"/>
      <c r="E92" s="446"/>
      <c r="F92" s="446"/>
      <c r="G92" s="446"/>
      <c r="H92" s="446"/>
      <c r="I92" s="446"/>
      <c r="J92" s="446"/>
      <c r="K92" s="446"/>
    </row>
    <row r="93" spans="1:11" ht="44.25" customHeight="1">
      <c r="A93" s="425"/>
      <c r="B93" s="444"/>
      <c r="C93" s="445"/>
      <c r="D93" s="445"/>
      <c r="E93" s="446"/>
      <c r="F93" s="446"/>
      <c r="G93" s="446"/>
      <c r="H93" s="446"/>
      <c r="I93" s="446"/>
      <c r="J93" s="446"/>
      <c r="K93" s="446"/>
    </row>
    <row r="94" spans="1:11" ht="44.25" customHeight="1">
      <c r="A94" s="425"/>
      <c r="B94" s="444"/>
      <c r="C94" s="445"/>
      <c r="D94" s="445"/>
      <c r="E94" s="446"/>
      <c r="F94" s="446"/>
      <c r="G94" s="446"/>
      <c r="H94" s="446"/>
      <c r="I94" s="446"/>
      <c r="J94" s="446"/>
      <c r="K94" s="446"/>
    </row>
    <row r="95" spans="1:11" ht="44.25" customHeight="1">
      <c r="A95" s="425"/>
      <c r="B95" s="444"/>
      <c r="C95" s="445"/>
      <c r="D95" s="445"/>
      <c r="E95" s="446"/>
      <c r="F95" s="446"/>
      <c r="G95" s="446"/>
      <c r="H95" s="446"/>
      <c r="I95" s="446"/>
      <c r="J95" s="446"/>
      <c r="K95" s="446"/>
    </row>
    <row r="96" spans="1:11" ht="44.25" customHeight="1">
      <c r="A96" s="425"/>
      <c r="B96" s="444"/>
      <c r="C96" s="445"/>
      <c r="D96" s="445"/>
      <c r="E96" s="446"/>
      <c r="F96" s="446"/>
      <c r="G96" s="446"/>
      <c r="H96" s="446"/>
      <c r="I96" s="446"/>
      <c r="J96" s="446"/>
      <c r="K96" s="446"/>
    </row>
    <row r="97" spans="1:11" ht="44.25" customHeight="1">
      <c r="A97" s="425"/>
      <c r="B97" s="444"/>
      <c r="C97" s="445"/>
      <c r="D97" s="445"/>
      <c r="E97" s="446"/>
      <c r="F97" s="446"/>
      <c r="G97" s="446"/>
      <c r="H97" s="446"/>
      <c r="I97" s="446"/>
      <c r="J97" s="446"/>
      <c r="K97" s="446"/>
    </row>
    <row r="98" spans="1:11" ht="44.25" customHeight="1">
      <c r="A98" s="425"/>
      <c r="B98" s="444"/>
      <c r="C98" s="445"/>
      <c r="D98" s="445"/>
      <c r="E98" s="446"/>
      <c r="F98" s="446"/>
      <c r="G98" s="446"/>
      <c r="H98" s="446"/>
      <c r="I98" s="446"/>
      <c r="J98" s="446"/>
      <c r="K98" s="446"/>
    </row>
    <row r="99" spans="1:11" ht="44.25" customHeight="1">
      <c r="A99" s="425"/>
      <c r="B99" s="444"/>
      <c r="C99" s="445"/>
      <c r="D99" s="445"/>
      <c r="E99" s="446"/>
      <c r="F99" s="446"/>
      <c r="G99" s="446"/>
      <c r="H99" s="446"/>
      <c r="I99" s="446"/>
      <c r="J99" s="446"/>
      <c r="K99" s="446"/>
    </row>
    <row r="100" spans="1:11" ht="44.25" customHeight="1">
      <c r="A100" s="425"/>
      <c r="B100" s="444"/>
      <c r="C100" s="445"/>
      <c r="D100" s="445"/>
      <c r="E100" s="446"/>
      <c r="F100" s="446"/>
      <c r="G100" s="446"/>
      <c r="H100" s="446"/>
      <c r="I100" s="446"/>
      <c r="J100" s="446"/>
      <c r="K100" s="446"/>
    </row>
    <row r="101" spans="1:11" ht="44.25" customHeight="1">
      <c r="A101" s="425"/>
      <c r="B101" s="444"/>
      <c r="C101" s="445"/>
      <c r="D101" s="445"/>
      <c r="E101" s="446"/>
      <c r="F101" s="446"/>
      <c r="G101" s="446"/>
      <c r="H101" s="446"/>
      <c r="I101" s="446"/>
      <c r="J101" s="446"/>
      <c r="K101" s="446"/>
    </row>
    <row r="102" spans="1:11" ht="44.25" customHeight="1">
      <c r="A102" s="425"/>
      <c r="B102" s="444"/>
      <c r="C102" s="445"/>
      <c r="D102" s="445"/>
      <c r="E102" s="446"/>
      <c r="F102" s="446"/>
      <c r="G102" s="446"/>
      <c r="H102" s="446"/>
      <c r="I102" s="446"/>
      <c r="J102" s="446"/>
      <c r="K102" s="446"/>
    </row>
    <row r="103" spans="1:11" ht="44.25" customHeight="1">
      <c r="A103" s="425"/>
      <c r="B103" s="444"/>
      <c r="C103" s="445"/>
      <c r="D103" s="445"/>
      <c r="E103" s="446"/>
      <c r="F103" s="446"/>
      <c r="G103" s="446"/>
      <c r="H103" s="446"/>
      <c r="I103" s="446"/>
      <c r="J103" s="446"/>
      <c r="K103" s="446"/>
    </row>
    <row r="104" spans="1:11" ht="44.25" customHeight="1">
      <c r="A104" s="425"/>
      <c r="B104" s="444"/>
      <c r="C104" s="445"/>
      <c r="D104" s="445"/>
      <c r="E104" s="446"/>
      <c r="F104" s="446"/>
      <c r="G104" s="446"/>
      <c r="H104" s="446"/>
      <c r="I104" s="446"/>
      <c r="J104" s="446"/>
      <c r="K104" s="446"/>
    </row>
    <row r="105" spans="1:11" ht="44.25" customHeight="1">
      <c r="A105" s="425"/>
      <c r="B105" s="444"/>
      <c r="C105" s="445"/>
      <c r="D105" s="445"/>
      <c r="E105" s="446"/>
      <c r="F105" s="446"/>
      <c r="G105" s="446"/>
      <c r="H105" s="446"/>
      <c r="I105" s="446"/>
      <c r="J105" s="446"/>
      <c r="K105" s="446"/>
    </row>
    <row r="106" spans="1:11" ht="44.25" customHeight="1">
      <c r="A106" s="425"/>
      <c r="B106" s="444"/>
      <c r="C106" s="445"/>
      <c r="D106" s="445"/>
      <c r="E106" s="446"/>
      <c r="F106" s="446"/>
      <c r="G106" s="446"/>
      <c r="H106" s="446"/>
      <c r="I106" s="446"/>
      <c r="J106" s="446"/>
      <c r="K106" s="446"/>
    </row>
    <row r="107" spans="1:11" ht="44.25" customHeight="1">
      <c r="A107" s="425"/>
      <c r="B107" s="444"/>
      <c r="C107" s="445"/>
      <c r="D107" s="445"/>
      <c r="E107" s="446"/>
      <c r="F107" s="446"/>
      <c r="G107" s="446"/>
      <c r="H107" s="446"/>
      <c r="I107" s="446"/>
      <c r="J107" s="446"/>
      <c r="K107" s="446"/>
    </row>
    <row r="108" spans="1:11" ht="44.25" customHeight="1">
      <c r="A108" s="425"/>
      <c r="B108" s="444"/>
      <c r="C108" s="445"/>
      <c r="D108" s="445"/>
      <c r="E108" s="446"/>
      <c r="F108" s="446"/>
      <c r="G108" s="446"/>
      <c r="H108" s="446"/>
      <c r="I108" s="446"/>
      <c r="J108" s="446"/>
      <c r="K108" s="446"/>
    </row>
    <row r="109" spans="1:11" ht="44.25" customHeight="1">
      <c r="A109" s="425"/>
      <c r="B109" s="444"/>
      <c r="C109" s="445"/>
      <c r="D109" s="445"/>
      <c r="E109" s="446"/>
      <c r="F109" s="446"/>
      <c r="G109" s="446"/>
      <c r="H109" s="446"/>
      <c r="I109" s="446"/>
      <c r="J109" s="446"/>
      <c r="K109" s="446"/>
    </row>
    <row r="110" spans="1:11" ht="44.25" customHeight="1">
      <c r="A110" s="425"/>
      <c r="B110" s="444"/>
      <c r="C110" s="445"/>
      <c r="D110" s="445"/>
      <c r="E110" s="446"/>
      <c r="F110" s="446"/>
      <c r="G110" s="446"/>
      <c r="H110" s="446"/>
      <c r="I110" s="446"/>
      <c r="J110" s="446"/>
      <c r="K110" s="446"/>
    </row>
    <row r="111" spans="1:11" ht="44.25" customHeight="1">
      <c r="A111" s="425"/>
      <c r="B111" s="444"/>
      <c r="C111" s="445"/>
      <c r="D111" s="445"/>
      <c r="E111" s="446"/>
      <c r="F111" s="446"/>
      <c r="G111" s="446"/>
      <c r="H111" s="446"/>
      <c r="I111" s="446"/>
      <c r="J111" s="446"/>
      <c r="K111" s="446"/>
    </row>
    <row r="112" spans="1:11" ht="44.25" customHeight="1">
      <c r="A112" s="425"/>
      <c r="B112" s="444"/>
      <c r="C112" s="445"/>
      <c r="D112" s="445"/>
      <c r="E112" s="446"/>
      <c r="F112" s="446"/>
      <c r="G112" s="446"/>
      <c r="H112" s="446"/>
      <c r="I112" s="446"/>
      <c r="J112" s="446"/>
      <c r="K112" s="446"/>
    </row>
    <row r="113" spans="1:11" ht="44.25" customHeight="1">
      <c r="A113" s="425"/>
      <c r="B113" s="444"/>
      <c r="C113" s="445"/>
      <c r="D113" s="445"/>
      <c r="E113" s="446"/>
      <c r="F113" s="446"/>
      <c r="G113" s="446"/>
      <c r="H113" s="446"/>
      <c r="I113" s="446"/>
      <c r="J113" s="446"/>
      <c r="K113" s="446"/>
    </row>
    <row r="114" spans="1:11" ht="44.25" customHeight="1">
      <c r="A114" s="425"/>
      <c r="B114" s="444"/>
      <c r="C114" s="445"/>
      <c r="D114" s="445"/>
      <c r="E114" s="446"/>
      <c r="F114" s="446"/>
      <c r="G114" s="446"/>
      <c r="H114" s="446"/>
      <c r="I114" s="446"/>
      <c r="J114" s="446"/>
      <c r="K114" s="446"/>
    </row>
    <row r="115" spans="1:11" ht="44.25" customHeight="1">
      <c r="A115" s="425"/>
      <c r="B115" s="444"/>
      <c r="C115" s="445"/>
      <c r="D115" s="445"/>
      <c r="E115" s="446"/>
      <c r="F115" s="446"/>
      <c r="G115" s="446"/>
      <c r="H115" s="446"/>
      <c r="I115" s="446"/>
      <c r="J115" s="446"/>
      <c r="K115" s="446"/>
    </row>
    <row r="116" spans="1:11" ht="44.25" customHeight="1">
      <c r="A116" s="425"/>
      <c r="B116" s="444"/>
      <c r="C116" s="445"/>
      <c r="D116" s="445"/>
      <c r="E116" s="446"/>
      <c r="F116" s="446"/>
      <c r="G116" s="446"/>
      <c r="H116" s="446"/>
      <c r="I116" s="446"/>
      <c r="J116" s="446"/>
      <c r="K116" s="446"/>
    </row>
    <row r="117" spans="1:11" ht="44.25" customHeight="1">
      <c r="A117" s="425"/>
      <c r="B117" s="444"/>
      <c r="C117" s="445"/>
      <c r="D117" s="445"/>
      <c r="E117" s="446"/>
      <c r="F117" s="446"/>
      <c r="G117" s="446"/>
      <c r="H117" s="446"/>
      <c r="I117" s="446"/>
      <c r="J117" s="446"/>
      <c r="K117" s="446"/>
    </row>
    <row r="118" spans="1:11" ht="44.25" customHeight="1">
      <c r="A118" s="425"/>
      <c r="B118" s="444"/>
      <c r="C118" s="445"/>
      <c r="D118" s="445"/>
      <c r="E118" s="446"/>
      <c r="F118" s="446"/>
      <c r="G118" s="446"/>
      <c r="H118" s="446"/>
      <c r="I118" s="446"/>
      <c r="J118" s="446"/>
      <c r="K118" s="446"/>
    </row>
    <row r="119" spans="1:11" ht="44.25" customHeight="1">
      <c r="A119" s="425"/>
      <c r="B119" s="444"/>
      <c r="C119" s="445"/>
      <c r="D119" s="445"/>
      <c r="E119" s="446"/>
      <c r="F119" s="446"/>
      <c r="G119" s="446"/>
      <c r="H119" s="446"/>
      <c r="I119" s="446"/>
      <c r="J119" s="446"/>
      <c r="K119" s="446"/>
    </row>
    <row r="120" spans="1:11" ht="44.25" customHeight="1">
      <c r="A120" s="425"/>
      <c r="B120" s="444"/>
      <c r="C120" s="445"/>
      <c r="D120" s="445"/>
      <c r="E120" s="446"/>
      <c r="F120" s="446"/>
      <c r="G120" s="446"/>
      <c r="H120" s="446"/>
      <c r="I120" s="446"/>
      <c r="J120" s="446"/>
      <c r="K120" s="446"/>
    </row>
    <row r="121" spans="1:11" ht="44.25" customHeight="1">
      <c r="A121" s="425"/>
      <c r="B121" s="444"/>
      <c r="C121" s="445"/>
      <c r="D121" s="445"/>
      <c r="E121" s="446"/>
      <c r="F121" s="446"/>
      <c r="G121" s="446"/>
      <c r="H121" s="446"/>
      <c r="I121" s="446"/>
      <c r="J121" s="446"/>
      <c r="K121" s="446"/>
    </row>
    <row r="122" spans="1:11" ht="44.25" customHeight="1">
      <c r="A122" s="425"/>
      <c r="B122" s="444"/>
      <c r="C122" s="445"/>
      <c r="D122" s="445"/>
      <c r="E122" s="446"/>
      <c r="F122" s="446"/>
      <c r="G122" s="446"/>
      <c r="H122" s="446"/>
      <c r="I122" s="446"/>
      <c r="J122" s="446"/>
      <c r="K122" s="446"/>
    </row>
    <row r="123" spans="1:11" ht="44.25" customHeight="1">
      <c r="A123" s="425"/>
      <c r="B123" s="444"/>
      <c r="C123" s="445"/>
      <c r="D123" s="445"/>
      <c r="E123" s="446"/>
      <c r="F123" s="446"/>
      <c r="G123" s="446"/>
      <c r="H123" s="446"/>
      <c r="I123" s="446"/>
      <c r="J123" s="446"/>
      <c r="K123" s="446"/>
    </row>
    <row r="124" spans="1:11" ht="44.25" customHeight="1">
      <c r="A124" s="425"/>
      <c r="B124" s="444"/>
      <c r="C124" s="445"/>
      <c r="D124" s="445"/>
      <c r="E124" s="446"/>
      <c r="F124" s="446"/>
      <c r="G124" s="446"/>
      <c r="H124" s="446"/>
      <c r="I124" s="446"/>
      <c r="J124" s="446"/>
      <c r="K124" s="446"/>
    </row>
    <row r="125" spans="1:11" ht="44.25" customHeight="1">
      <c r="A125" s="425"/>
      <c r="B125" s="444"/>
      <c r="C125" s="445"/>
      <c r="D125" s="445"/>
      <c r="E125" s="446"/>
      <c r="F125" s="446"/>
      <c r="G125" s="446"/>
      <c r="H125" s="446"/>
      <c r="I125" s="446"/>
      <c r="J125" s="446"/>
      <c r="K125" s="446"/>
    </row>
    <row r="126" spans="1:11" ht="44.25" customHeight="1">
      <c r="A126" s="425"/>
      <c r="B126" s="444"/>
      <c r="C126" s="445"/>
      <c r="D126" s="445"/>
      <c r="E126" s="446"/>
      <c r="F126" s="446"/>
      <c r="G126" s="446"/>
      <c r="H126" s="446"/>
      <c r="I126" s="446"/>
      <c r="J126" s="446"/>
      <c r="K126" s="446"/>
    </row>
    <row r="127" spans="1:11" ht="44.25" customHeight="1">
      <c r="A127" s="425"/>
      <c r="B127" s="444"/>
      <c r="C127" s="445"/>
      <c r="D127" s="445"/>
      <c r="E127" s="446"/>
      <c r="F127" s="446"/>
      <c r="G127" s="446"/>
      <c r="H127" s="446"/>
      <c r="I127" s="446"/>
      <c r="J127" s="446"/>
      <c r="K127" s="446"/>
    </row>
    <row r="128" spans="1:11" ht="44.25" customHeight="1">
      <c r="A128" s="425"/>
      <c r="B128" s="444"/>
      <c r="C128" s="445"/>
      <c r="D128" s="445"/>
      <c r="E128" s="446"/>
      <c r="F128" s="446"/>
      <c r="G128" s="446"/>
      <c r="H128" s="446"/>
      <c r="I128" s="446"/>
      <c r="J128" s="446"/>
      <c r="K128" s="446"/>
    </row>
    <row r="129" spans="1:11" ht="44.25" customHeight="1">
      <c r="A129" s="425"/>
      <c r="B129" s="444"/>
      <c r="C129" s="445"/>
      <c r="D129" s="445"/>
      <c r="E129" s="446"/>
      <c r="F129" s="446"/>
      <c r="G129" s="446"/>
      <c r="H129" s="446"/>
      <c r="I129" s="446"/>
      <c r="J129" s="446"/>
      <c r="K129" s="446"/>
    </row>
    <row r="130" spans="1:11" ht="44.25" customHeight="1">
      <c r="A130" s="425"/>
      <c r="B130" s="444"/>
      <c r="C130" s="445"/>
      <c r="D130" s="445"/>
      <c r="E130" s="446"/>
      <c r="F130" s="446"/>
      <c r="G130" s="446"/>
      <c r="H130" s="446"/>
      <c r="I130" s="446"/>
      <c r="J130" s="446"/>
      <c r="K130" s="446"/>
    </row>
    <row r="131" spans="1:11" ht="44.25" customHeight="1">
      <c r="A131" s="425"/>
      <c r="B131" s="444"/>
      <c r="C131" s="445"/>
      <c r="D131" s="445"/>
      <c r="E131" s="446"/>
      <c r="F131" s="446"/>
      <c r="G131" s="446"/>
      <c r="H131" s="446"/>
      <c r="I131" s="446"/>
      <c r="J131" s="446"/>
      <c r="K131" s="446"/>
    </row>
    <row r="132" spans="1:11" ht="44.25" customHeight="1">
      <c r="A132" s="425"/>
      <c r="B132" s="444"/>
      <c r="C132" s="445"/>
      <c r="D132" s="445"/>
      <c r="E132" s="446"/>
      <c r="F132" s="446"/>
      <c r="G132" s="446"/>
      <c r="H132" s="446"/>
      <c r="I132" s="446"/>
      <c r="J132" s="446"/>
      <c r="K132" s="446"/>
    </row>
    <row r="133" spans="1:11" ht="44.25" customHeight="1">
      <c r="A133" s="425"/>
      <c r="B133" s="444"/>
      <c r="C133" s="445"/>
      <c r="D133" s="445"/>
      <c r="E133" s="446"/>
      <c r="F133" s="446"/>
      <c r="G133" s="446"/>
      <c r="H133" s="446"/>
      <c r="I133" s="446"/>
      <c r="J133" s="446"/>
      <c r="K133" s="446"/>
    </row>
    <row r="134" spans="1:11" ht="44.25" customHeight="1">
      <c r="A134" s="425"/>
      <c r="B134" s="444"/>
      <c r="C134" s="445"/>
      <c r="D134" s="445"/>
      <c r="E134" s="446"/>
      <c r="F134" s="446"/>
      <c r="G134" s="446"/>
      <c r="H134" s="446"/>
      <c r="I134" s="446"/>
      <c r="J134" s="446"/>
      <c r="K134" s="446"/>
    </row>
    <row r="135" spans="1:11" ht="44.25" customHeight="1">
      <c r="A135" s="425"/>
      <c r="B135" s="444"/>
      <c r="C135" s="445"/>
      <c r="D135" s="445"/>
      <c r="E135" s="446"/>
      <c r="F135" s="446"/>
      <c r="G135" s="446"/>
      <c r="H135" s="446"/>
      <c r="I135" s="446"/>
      <c r="J135" s="446"/>
      <c r="K135" s="446"/>
    </row>
    <row r="136" spans="1:11" ht="44.25" customHeight="1">
      <c r="A136" s="425"/>
      <c r="B136" s="444"/>
      <c r="C136" s="445"/>
      <c r="D136" s="445"/>
      <c r="E136" s="446"/>
      <c r="F136" s="446"/>
      <c r="G136" s="446"/>
      <c r="H136" s="446"/>
      <c r="I136" s="446"/>
      <c r="J136" s="446"/>
      <c r="K136" s="446"/>
    </row>
    <row r="137" spans="1:11" ht="44.25" customHeight="1">
      <c r="A137" s="425"/>
      <c r="B137" s="444"/>
      <c r="C137" s="445"/>
      <c r="D137" s="445"/>
      <c r="E137" s="446"/>
      <c r="F137" s="446"/>
      <c r="G137" s="446"/>
      <c r="H137" s="446"/>
      <c r="I137" s="446"/>
      <c r="J137" s="446"/>
      <c r="K137" s="446"/>
    </row>
    <row r="138" spans="1:11" ht="44.25" customHeight="1">
      <c r="A138" s="425"/>
      <c r="B138" s="444"/>
      <c r="C138" s="445"/>
      <c r="D138" s="445"/>
      <c r="E138" s="446"/>
      <c r="F138" s="446"/>
      <c r="G138" s="446"/>
      <c r="H138" s="446"/>
      <c r="I138" s="446"/>
      <c r="J138" s="446"/>
      <c r="K138" s="446"/>
    </row>
    <row r="139" spans="1:11" ht="44.25" customHeight="1">
      <c r="A139" s="425"/>
      <c r="B139" s="444"/>
      <c r="C139" s="445"/>
      <c r="D139" s="445"/>
      <c r="E139" s="446"/>
      <c r="F139" s="446"/>
      <c r="G139" s="446"/>
      <c r="H139" s="446"/>
      <c r="I139" s="446"/>
      <c r="J139" s="446"/>
      <c r="K139" s="446"/>
    </row>
    <row r="140" spans="1:11" ht="44.25" customHeight="1">
      <c r="A140" s="425"/>
      <c r="B140" s="444"/>
      <c r="C140" s="445"/>
      <c r="D140" s="445"/>
      <c r="E140" s="446"/>
      <c r="F140" s="446"/>
      <c r="G140" s="446"/>
      <c r="H140" s="446"/>
      <c r="I140" s="446"/>
      <c r="J140" s="446"/>
      <c r="K140" s="446"/>
    </row>
    <row r="141" spans="1:11" ht="44.25" customHeight="1">
      <c r="A141" s="425"/>
      <c r="B141" s="444"/>
      <c r="C141" s="445"/>
      <c r="D141" s="445"/>
      <c r="E141" s="446"/>
      <c r="F141" s="446"/>
      <c r="G141" s="446"/>
      <c r="H141" s="446"/>
      <c r="I141" s="446"/>
      <c r="J141" s="446"/>
      <c r="K141" s="446"/>
    </row>
    <row r="142" spans="1:11" ht="44.25" customHeight="1">
      <c r="A142" s="425"/>
      <c r="B142" s="444"/>
      <c r="C142" s="445"/>
      <c r="D142" s="445"/>
      <c r="E142" s="446"/>
      <c r="F142" s="446"/>
      <c r="G142" s="446"/>
      <c r="H142" s="446"/>
      <c r="I142" s="446"/>
      <c r="J142" s="446"/>
      <c r="K142" s="446"/>
    </row>
    <row r="143" spans="1:11" ht="44.25" customHeight="1">
      <c r="A143" s="425"/>
      <c r="B143" s="444"/>
      <c r="C143" s="445"/>
      <c r="D143" s="445"/>
      <c r="E143" s="446"/>
      <c r="F143" s="446"/>
      <c r="G143" s="446"/>
      <c r="H143" s="446"/>
      <c r="I143" s="446"/>
      <c r="J143" s="446"/>
      <c r="K143" s="446"/>
    </row>
    <row r="144" spans="1:11" ht="44.25" customHeight="1">
      <c r="A144" s="425"/>
      <c r="B144" s="444"/>
      <c r="C144" s="445"/>
      <c r="D144" s="445"/>
      <c r="E144" s="446"/>
      <c r="F144" s="446"/>
      <c r="G144" s="446"/>
      <c r="H144" s="446"/>
      <c r="I144" s="446"/>
      <c r="J144" s="446"/>
      <c r="K144" s="446"/>
    </row>
    <row r="145" spans="1:11" ht="44.25" customHeight="1">
      <c r="A145" s="425"/>
      <c r="B145" s="444"/>
      <c r="C145" s="445"/>
      <c r="D145" s="445"/>
      <c r="E145" s="446"/>
      <c r="F145" s="446"/>
      <c r="G145" s="446"/>
      <c r="H145" s="446"/>
      <c r="I145" s="446"/>
      <c r="J145" s="446"/>
      <c r="K145" s="446"/>
    </row>
    <row r="146" spans="1:11" ht="44.25" customHeight="1">
      <c r="A146" s="425"/>
      <c r="B146" s="444"/>
      <c r="C146" s="445"/>
      <c r="D146" s="445"/>
      <c r="E146" s="446"/>
      <c r="F146" s="446"/>
      <c r="G146" s="446"/>
      <c r="H146" s="446"/>
      <c r="I146" s="446"/>
      <c r="J146" s="446"/>
      <c r="K146" s="446"/>
    </row>
    <row r="147" spans="1:11" ht="44.25" customHeight="1">
      <c r="A147" s="425"/>
      <c r="B147" s="444"/>
      <c r="C147" s="445"/>
      <c r="D147" s="445"/>
      <c r="E147" s="446"/>
      <c r="F147" s="446"/>
      <c r="G147" s="446"/>
      <c r="H147" s="446"/>
      <c r="I147" s="446"/>
      <c r="J147" s="446"/>
      <c r="K147" s="446"/>
    </row>
    <row r="148" spans="1:11" ht="44.25" customHeight="1">
      <c r="A148" s="425"/>
      <c r="B148" s="444"/>
      <c r="C148" s="445"/>
      <c r="D148" s="445"/>
      <c r="E148" s="446"/>
      <c r="F148" s="446"/>
      <c r="G148" s="446"/>
      <c r="H148" s="446"/>
      <c r="I148" s="446"/>
      <c r="J148" s="446"/>
      <c r="K148" s="446"/>
    </row>
    <row r="149" spans="1:11" ht="44.25" customHeight="1">
      <c r="A149" s="425"/>
      <c r="B149" s="444"/>
      <c r="C149" s="445"/>
      <c r="D149" s="445"/>
      <c r="E149" s="446"/>
      <c r="F149" s="446"/>
      <c r="G149" s="446"/>
      <c r="H149" s="446"/>
      <c r="I149" s="446"/>
      <c r="J149" s="446"/>
      <c r="K149" s="446"/>
    </row>
    <row r="150" spans="1:11" ht="44.25" customHeight="1">
      <c r="A150" s="425"/>
      <c r="B150" s="444"/>
      <c r="C150" s="445"/>
      <c r="D150" s="445"/>
      <c r="E150" s="446"/>
      <c r="F150" s="446"/>
      <c r="G150" s="446"/>
      <c r="H150" s="446"/>
      <c r="I150" s="446"/>
      <c r="J150" s="446"/>
      <c r="K150" s="446"/>
    </row>
    <row r="151" spans="1:11" ht="44.25" customHeight="1">
      <c r="A151" s="425"/>
      <c r="B151" s="444"/>
      <c r="C151" s="445"/>
      <c r="D151" s="445"/>
      <c r="E151" s="446"/>
      <c r="F151" s="446"/>
      <c r="G151" s="446"/>
      <c r="H151" s="446"/>
      <c r="I151" s="446"/>
      <c r="J151" s="446"/>
      <c r="K151" s="446"/>
    </row>
    <row r="152" spans="1:11" ht="44.25" customHeight="1">
      <c r="A152" s="425"/>
      <c r="B152" s="444"/>
      <c r="C152" s="445"/>
      <c r="D152" s="445"/>
      <c r="E152" s="446"/>
      <c r="F152" s="446"/>
      <c r="G152" s="446"/>
      <c r="H152" s="446"/>
      <c r="I152" s="446"/>
      <c r="J152" s="446"/>
      <c r="K152" s="446"/>
    </row>
    <row r="153" spans="1:11" ht="44.25" customHeight="1">
      <c r="A153" s="425"/>
      <c r="B153" s="444"/>
      <c r="C153" s="445"/>
      <c r="D153" s="445"/>
      <c r="E153" s="446"/>
      <c r="F153" s="446"/>
      <c r="G153" s="446"/>
      <c r="H153" s="446"/>
      <c r="I153" s="446"/>
      <c r="J153" s="446"/>
      <c r="K153" s="446"/>
    </row>
    <row r="154" spans="1:11" ht="44.25" customHeight="1">
      <c r="A154" s="425"/>
      <c r="B154" s="444"/>
      <c r="C154" s="445"/>
      <c r="D154" s="445"/>
      <c r="E154" s="446"/>
      <c r="F154" s="446"/>
      <c r="G154" s="446"/>
      <c r="H154" s="446"/>
      <c r="I154" s="446"/>
      <c r="J154" s="446"/>
      <c r="K154" s="446"/>
    </row>
    <row r="155" spans="1:11" ht="44.25" customHeight="1">
      <c r="A155" s="425"/>
      <c r="B155" s="444"/>
      <c r="C155" s="445"/>
      <c r="D155" s="445"/>
      <c r="E155" s="446"/>
      <c r="F155" s="446"/>
      <c r="G155" s="446"/>
      <c r="H155" s="446"/>
      <c r="I155" s="446"/>
      <c r="J155" s="446"/>
      <c r="K155" s="446"/>
    </row>
    <row r="156" spans="1:11" ht="44.25" customHeight="1">
      <c r="A156" s="425"/>
      <c r="B156" s="444"/>
      <c r="C156" s="445"/>
      <c r="D156" s="445"/>
      <c r="E156" s="446"/>
      <c r="F156" s="446"/>
      <c r="G156" s="446"/>
      <c r="H156" s="446"/>
      <c r="I156" s="446"/>
      <c r="J156" s="446"/>
      <c r="K156" s="446"/>
    </row>
    <row r="157" spans="1:11" ht="44.25" customHeight="1">
      <c r="A157" s="425"/>
      <c r="B157" s="444"/>
      <c r="C157" s="445"/>
      <c r="D157" s="445"/>
      <c r="E157" s="446"/>
      <c r="F157" s="446"/>
      <c r="G157" s="446"/>
      <c r="H157" s="446"/>
      <c r="I157" s="446"/>
      <c r="J157" s="446"/>
      <c r="K157" s="446"/>
    </row>
    <row r="158" spans="1:11" ht="44.25" customHeight="1">
      <c r="A158" s="425"/>
      <c r="B158" s="444"/>
      <c r="C158" s="445"/>
      <c r="D158" s="445"/>
      <c r="E158" s="446"/>
      <c r="F158" s="446"/>
      <c r="G158" s="446"/>
      <c r="H158" s="446"/>
      <c r="I158" s="446"/>
      <c r="J158" s="446"/>
      <c r="K158" s="446"/>
    </row>
    <row r="159" spans="1:11" ht="44.25" customHeight="1">
      <c r="A159" s="425"/>
      <c r="B159" s="444"/>
      <c r="C159" s="445"/>
      <c r="D159" s="445"/>
      <c r="E159" s="446"/>
      <c r="F159" s="446"/>
      <c r="G159" s="446"/>
      <c r="H159" s="446"/>
      <c r="I159" s="446"/>
      <c r="J159" s="446"/>
      <c r="K159" s="446"/>
    </row>
    <row r="160" spans="1:11" ht="44.25" customHeight="1">
      <c r="A160" s="425"/>
      <c r="B160" s="444"/>
      <c r="C160" s="445"/>
      <c r="D160" s="445"/>
      <c r="E160" s="446"/>
      <c r="F160" s="446"/>
      <c r="G160" s="446"/>
      <c r="H160" s="446"/>
      <c r="I160" s="446"/>
      <c r="J160" s="446"/>
      <c r="K160" s="446"/>
    </row>
    <row r="161" spans="1:11" ht="44.25" customHeight="1">
      <c r="A161" s="425"/>
      <c r="B161" s="444"/>
      <c r="C161" s="445"/>
      <c r="D161" s="445"/>
      <c r="E161" s="446"/>
      <c r="F161" s="446"/>
      <c r="G161" s="446"/>
      <c r="H161" s="446"/>
      <c r="I161" s="446"/>
      <c r="J161" s="446"/>
      <c r="K161" s="446"/>
    </row>
    <row r="162" spans="1:11" ht="44.25" customHeight="1">
      <c r="A162" s="425"/>
      <c r="B162" s="444"/>
      <c r="C162" s="445"/>
      <c r="D162" s="445"/>
      <c r="E162" s="446"/>
      <c r="F162" s="446"/>
      <c r="G162" s="446"/>
      <c r="H162" s="446"/>
      <c r="I162" s="446"/>
      <c r="J162" s="446"/>
      <c r="K162" s="446"/>
    </row>
    <row r="163" spans="1:11" ht="44.25" customHeight="1">
      <c r="A163" s="425"/>
      <c r="B163" s="444"/>
      <c r="C163" s="445"/>
      <c r="D163" s="445"/>
      <c r="E163" s="446"/>
      <c r="F163" s="446"/>
      <c r="G163" s="446"/>
      <c r="H163" s="446"/>
      <c r="I163" s="446"/>
      <c r="J163" s="446"/>
      <c r="K163" s="446"/>
    </row>
    <row r="164" spans="1:11" ht="44.25" customHeight="1">
      <c r="A164" s="425"/>
      <c r="B164" s="444"/>
      <c r="C164" s="445"/>
      <c r="D164" s="445"/>
      <c r="E164" s="446"/>
      <c r="F164" s="446"/>
      <c r="G164" s="446"/>
      <c r="H164" s="446"/>
      <c r="I164" s="446"/>
      <c r="J164" s="446"/>
      <c r="K164" s="446"/>
    </row>
    <row r="165" spans="1:11" ht="44.25" customHeight="1">
      <c r="A165" s="425"/>
      <c r="B165" s="444"/>
      <c r="C165" s="445"/>
      <c r="D165" s="445"/>
      <c r="E165" s="446"/>
      <c r="F165" s="446"/>
      <c r="G165" s="446"/>
      <c r="H165" s="446"/>
      <c r="I165" s="446"/>
      <c r="J165" s="446"/>
      <c r="K165" s="446"/>
    </row>
    <row r="166" spans="1:11" ht="44.25" customHeight="1">
      <c r="A166" s="425"/>
      <c r="B166" s="444"/>
      <c r="C166" s="445"/>
      <c r="D166" s="445"/>
      <c r="E166" s="446"/>
      <c r="F166" s="446"/>
      <c r="G166" s="446"/>
      <c r="H166" s="446"/>
      <c r="I166" s="446"/>
      <c r="J166" s="446"/>
      <c r="K166" s="446"/>
    </row>
    <row r="167" spans="1:11" ht="44.25" customHeight="1">
      <c r="A167" s="425"/>
      <c r="B167" s="444"/>
      <c r="C167" s="445"/>
      <c r="D167" s="445"/>
      <c r="E167" s="446"/>
      <c r="F167" s="446"/>
      <c r="G167" s="446"/>
      <c r="H167" s="446"/>
      <c r="I167" s="446"/>
      <c r="J167" s="446"/>
      <c r="K167" s="446"/>
    </row>
    <row r="168" spans="1:11" ht="44.25" customHeight="1">
      <c r="A168" s="425"/>
      <c r="B168" s="444"/>
      <c r="C168" s="445"/>
      <c r="D168" s="445"/>
      <c r="E168" s="446"/>
      <c r="F168" s="446"/>
      <c r="G168" s="446"/>
      <c r="H168" s="446"/>
      <c r="I168" s="446"/>
      <c r="J168" s="446"/>
      <c r="K168" s="446"/>
    </row>
    <row r="169" spans="1:11" ht="44.25" customHeight="1">
      <c r="A169" s="425"/>
      <c r="B169" s="444"/>
      <c r="C169" s="445"/>
      <c r="D169" s="445"/>
      <c r="E169" s="446"/>
      <c r="F169" s="446"/>
      <c r="G169" s="446"/>
      <c r="H169" s="446"/>
      <c r="I169" s="446"/>
      <c r="J169" s="446"/>
      <c r="K169" s="446"/>
    </row>
    <row r="170" spans="1:11" ht="44.25" customHeight="1">
      <c r="A170" s="425"/>
      <c r="B170" s="444"/>
      <c r="C170" s="445"/>
      <c r="D170" s="445"/>
      <c r="E170" s="446"/>
      <c r="F170" s="446"/>
      <c r="G170" s="446"/>
      <c r="H170" s="446"/>
      <c r="I170" s="446"/>
      <c r="J170" s="446"/>
      <c r="K170" s="446"/>
    </row>
    <row r="171" spans="1:11" ht="44.25" customHeight="1">
      <c r="A171" s="425"/>
      <c r="B171" s="444"/>
      <c r="C171" s="445"/>
      <c r="D171" s="445"/>
      <c r="E171" s="446"/>
      <c r="F171" s="446"/>
      <c r="G171" s="446"/>
      <c r="H171" s="446"/>
      <c r="I171" s="446"/>
      <c r="J171" s="446"/>
      <c r="K171" s="446"/>
    </row>
    <row r="172" spans="1:11" ht="44.25" customHeight="1">
      <c r="A172" s="425"/>
      <c r="B172" s="444"/>
      <c r="C172" s="445"/>
      <c r="D172" s="445"/>
      <c r="E172" s="446"/>
      <c r="F172" s="446"/>
      <c r="G172" s="446"/>
      <c r="H172" s="446"/>
      <c r="I172" s="446"/>
      <c r="J172" s="446"/>
      <c r="K172" s="446"/>
    </row>
    <row r="173" spans="1:11" ht="44.25" customHeight="1">
      <c r="A173" s="425"/>
      <c r="B173" s="444"/>
      <c r="C173" s="445"/>
      <c r="D173" s="445"/>
      <c r="E173" s="446"/>
      <c r="F173" s="446"/>
      <c r="G173" s="446"/>
      <c r="H173" s="446"/>
      <c r="I173" s="446"/>
      <c r="J173" s="446"/>
      <c r="K173" s="446"/>
    </row>
    <row r="174" spans="1:11" ht="44.25" customHeight="1">
      <c r="A174" s="425"/>
      <c r="B174" s="444"/>
      <c r="C174" s="445"/>
      <c r="D174" s="445"/>
      <c r="E174" s="446"/>
      <c r="F174" s="446"/>
      <c r="G174" s="446"/>
      <c r="H174" s="446"/>
      <c r="I174" s="446"/>
      <c r="J174" s="446"/>
      <c r="K174" s="446"/>
    </row>
    <row r="175" spans="1:11" ht="44.25" customHeight="1">
      <c r="A175" s="425"/>
      <c r="B175" s="444"/>
      <c r="C175" s="445"/>
      <c r="D175" s="445"/>
      <c r="E175" s="446"/>
      <c r="F175" s="446"/>
      <c r="G175" s="446"/>
      <c r="H175" s="446"/>
      <c r="I175" s="446"/>
      <c r="J175" s="446"/>
      <c r="K175" s="446"/>
    </row>
    <row r="176" spans="1:11" ht="44.25" customHeight="1">
      <c r="A176" s="425"/>
      <c r="B176" s="444"/>
      <c r="C176" s="445"/>
      <c r="D176" s="445"/>
      <c r="E176" s="446"/>
      <c r="F176" s="446"/>
      <c r="G176" s="446"/>
      <c r="H176" s="446"/>
      <c r="I176" s="446"/>
      <c r="J176" s="446"/>
      <c r="K176" s="446"/>
    </row>
    <row r="177" spans="1:11" ht="44.25" customHeight="1">
      <c r="A177" s="425"/>
      <c r="B177" s="444"/>
      <c r="C177" s="445"/>
      <c r="D177" s="445"/>
      <c r="E177" s="446"/>
      <c r="F177" s="446"/>
      <c r="G177" s="446"/>
      <c r="H177" s="446"/>
      <c r="I177" s="446"/>
      <c r="J177" s="446"/>
      <c r="K177" s="446"/>
    </row>
    <row r="178" spans="1:11" ht="44.25" customHeight="1">
      <c r="A178" s="425"/>
      <c r="B178" s="444"/>
      <c r="C178" s="445"/>
      <c r="D178" s="445"/>
      <c r="E178" s="446"/>
      <c r="F178" s="446"/>
      <c r="G178" s="446"/>
      <c r="H178" s="446"/>
      <c r="I178" s="446"/>
      <c r="J178" s="446"/>
      <c r="K178" s="446"/>
    </row>
    <row r="179" spans="1:11" ht="44.25" customHeight="1">
      <c r="A179" s="425"/>
      <c r="B179" s="444"/>
      <c r="C179" s="445"/>
      <c r="D179" s="445"/>
      <c r="E179" s="446"/>
      <c r="F179" s="446"/>
      <c r="G179" s="446"/>
      <c r="H179" s="446"/>
      <c r="I179" s="446"/>
      <c r="J179" s="446"/>
      <c r="K179" s="446"/>
    </row>
    <row r="180" spans="1:11" ht="44.25" customHeight="1">
      <c r="A180" s="425"/>
      <c r="B180" s="444"/>
      <c r="C180" s="445"/>
      <c r="D180" s="445"/>
      <c r="E180" s="446"/>
      <c r="F180" s="446"/>
      <c r="G180" s="446"/>
      <c r="H180" s="446"/>
      <c r="I180" s="446"/>
      <c r="J180" s="446"/>
      <c r="K180" s="446"/>
    </row>
    <row r="181" spans="1:11" ht="44.25" customHeight="1">
      <c r="A181" s="425"/>
      <c r="B181" s="444"/>
      <c r="C181" s="445"/>
      <c r="D181" s="445"/>
      <c r="E181" s="446"/>
      <c r="F181" s="446"/>
      <c r="G181" s="446"/>
      <c r="H181" s="446"/>
      <c r="I181" s="446"/>
      <c r="J181" s="446"/>
      <c r="K181" s="446"/>
    </row>
    <row r="182" spans="1:11" ht="44.25" customHeight="1">
      <c r="A182" s="425"/>
      <c r="B182" s="444"/>
      <c r="C182" s="445"/>
      <c r="D182" s="445"/>
      <c r="E182" s="446"/>
      <c r="F182" s="446"/>
      <c r="G182" s="446"/>
      <c r="H182" s="446"/>
      <c r="I182" s="446"/>
      <c r="J182" s="446"/>
      <c r="K182" s="446"/>
    </row>
    <row r="183" spans="1:11" ht="44.25" customHeight="1">
      <c r="A183" s="425"/>
      <c r="B183" s="444"/>
      <c r="C183" s="445"/>
      <c r="D183" s="445"/>
      <c r="E183" s="446"/>
      <c r="F183" s="446"/>
      <c r="G183" s="446"/>
      <c r="H183" s="446"/>
      <c r="I183" s="446"/>
      <c r="J183" s="446"/>
      <c r="K183" s="446"/>
    </row>
    <row r="184" spans="1:11" ht="44.25" customHeight="1">
      <c r="A184" s="425"/>
      <c r="B184" s="444"/>
      <c r="C184" s="445"/>
      <c r="D184" s="445"/>
      <c r="E184" s="446"/>
      <c r="F184" s="446"/>
      <c r="G184" s="446"/>
      <c r="H184" s="446"/>
      <c r="I184" s="446"/>
      <c r="J184" s="446"/>
      <c r="K184" s="446"/>
    </row>
    <row r="185" spans="1:11" ht="44.25" customHeight="1">
      <c r="A185" s="425"/>
      <c r="B185" s="444"/>
      <c r="C185" s="445"/>
      <c r="D185" s="445"/>
      <c r="E185" s="446"/>
      <c r="F185" s="446"/>
      <c r="G185" s="446"/>
      <c r="H185" s="446"/>
      <c r="I185" s="446"/>
      <c r="J185" s="446"/>
      <c r="K185" s="446"/>
    </row>
    <row r="186" spans="1:11" ht="44.25" customHeight="1">
      <c r="A186" s="425"/>
      <c r="B186" s="444"/>
      <c r="C186" s="445"/>
      <c r="D186" s="445"/>
      <c r="E186" s="446"/>
      <c r="F186" s="446"/>
      <c r="G186" s="446"/>
      <c r="H186" s="446"/>
      <c r="I186" s="446"/>
      <c r="J186" s="446"/>
      <c r="K186" s="446"/>
    </row>
    <row r="187" spans="1:11" ht="44.25" customHeight="1">
      <c r="A187" s="425"/>
      <c r="B187" s="444"/>
      <c r="C187" s="445"/>
      <c r="D187" s="445"/>
      <c r="E187" s="446"/>
      <c r="F187" s="446"/>
      <c r="G187" s="446"/>
      <c r="H187" s="446"/>
      <c r="I187" s="446"/>
      <c r="J187" s="446"/>
      <c r="K187" s="446"/>
    </row>
    <row r="188" spans="1:11" ht="44.25" customHeight="1">
      <c r="A188" s="425"/>
      <c r="B188" s="444"/>
      <c r="C188" s="445"/>
      <c r="D188" s="445"/>
      <c r="E188" s="446"/>
      <c r="F188" s="446"/>
      <c r="G188" s="446"/>
      <c r="H188" s="446"/>
      <c r="I188" s="446"/>
      <c r="J188" s="446"/>
      <c r="K188" s="446"/>
    </row>
    <row r="189" spans="1:11" ht="44.25" customHeight="1">
      <c r="A189" s="425"/>
      <c r="B189" s="444"/>
      <c r="C189" s="445"/>
      <c r="D189" s="445"/>
      <c r="E189" s="446"/>
      <c r="F189" s="446"/>
      <c r="G189" s="446"/>
      <c r="H189" s="446"/>
      <c r="I189" s="446"/>
      <c r="J189" s="446"/>
      <c r="K189" s="446"/>
    </row>
    <row r="190" spans="1:11" ht="44.25" customHeight="1">
      <c r="A190" s="425"/>
      <c r="B190" s="444"/>
      <c r="C190" s="445"/>
      <c r="D190" s="445"/>
      <c r="E190" s="446"/>
      <c r="F190" s="446"/>
      <c r="G190" s="446"/>
      <c r="H190" s="446"/>
      <c r="I190" s="446"/>
      <c r="J190" s="446"/>
      <c r="K190" s="446"/>
    </row>
    <row r="191" spans="1:11" ht="44.25" customHeight="1">
      <c r="A191" s="425"/>
      <c r="B191" s="444"/>
      <c r="C191" s="445"/>
      <c r="D191" s="445"/>
      <c r="E191" s="446"/>
      <c r="F191" s="446"/>
      <c r="G191" s="446"/>
      <c r="H191" s="446"/>
      <c r="I191" s="446"/>
      <c r="J191" s="446"/>
      <c r="K191" s="446"/>
    </row>
    <row r="192" spans="1:11" ht="44.25" customHeight="1">
      <c r="A192" s="425"/>
      <c r="B192" s="444"/>
      <c r="C192" s="445"/>
      <c r="D192" s="445"/>
      <c r="E192" s="446"/>
      <c r="F192" s="446"/>
      <c r="G192" s="446"/>
      <c r="H192" s="446"/>
      <c r="I192" s="446"/>
      <c r="J192" s="446"/>
      <c r="K192" s="446"/>
    </row>
    <row r="193" spans="1:11" ht="44.25" customHeight="1">
      <c r="A193" s="425"/>
      <c r="B193" s="444"/>
      <c r="C193" s="445"/>
      <c r="D193" s="445"/>
      <c r="E193" s="446"/>
      <c r="F193" s="446"/>
      <c r="G193" s="446"/>
      <c r="H193" s="446"/>
      <c r="I193" s="446"/>
      <c r="J193" s="446"/>
      <c r="K193" s="446"/>
    </row>
    <row r="194" spans="1:11" ht="44.25" customHeight="1">
      <c r="A194" s="425"/>
      <c r="B194" s="444"/>
      <c r="C194" s="445"/>
      <c r="D194" s="445"/>
      <c r="E194" s="446"/>
      <c r="F194" s="446"/>
      <c r="G194" s="446"/>
      <c r="H194" s="446"/>
      <c r="I194" s="446"/>
      <c r="J194" s="446"/>
      <c r="K194" s="446"/>
    </row>
    <row r="195" spans="1:11" ht="44.25" customHeight="1">
      <c r="A195" s="425"/>
      <c r="B195" s="444"/>
      <c r="C195" s="445"/>
      <c r="D195" s="445"/>
      <c r="E195" s="446"/>
      <c r="F195" s="446"/>
      <c r="G195" s="446"/>
      <c r="H195" s="446"/>
      <c r="I195" s="446"/>
      <c r="J195" s="446"/>
      <c r="K195" s="446"/>
    </row>
    <row r="196" spans="1:11" ht="44.25" customHeight="1">
      <c r="A196" s="425"/>
      <c r="B196" s="444"/>
      <c r="C196" s="445"/>
      <c r="D196" s="445"/>
      <c r="E196" s="446"/>
      <c r="F196" s="446"/>
      <c r="G196" s="446"/>
      <c r="H196" s="446"/>
      <c r="I196" s="446"/>
      <c r="J196" s="446"/>
      <c r="K196" s="446"/>
    </row>
    <row r="197" spans="1:11" ht="44.25" customHeight="1">
      <c r="A197" s="425"/>
      <c r="B197" s="444"/>
      <c r="C197" s="445"/>
      <c r="D197" s="445"/>
      <c r="E197" s="446"/>
      <c r="F197" s="446"/>
      <c r="G197" s="446"/>
      <c r="H197" s="446"/>
      <c r="I197" s="446"/>
      <c r="J197" s="446"/>
      <c r="K197" s="446"/>
    </row>
    <row r="198" spans="1:11" ht="44.25" customHeight="1">
      <c r="A198" s="425"/>
      <c r="B198" s="444"/>
      <c r="C198" s="445"/>
      <c r="D198" s="445"/>
      <c r="E198" s="446"/>
      <c r="F198" s="446"/>
      <c r="G198" s="446"/>
      <c r="H198" s="446"/>
      <c r="I198" s="446"/>
      <c r="J198" s="446"/>
      <c r="K198" s="446"/>
    </row>
    <row r="199" spans="1:11" ht="44.25" customHeight="1">
      <c r="A199" s="425"/>
      <c r="B199" s="444"/>
      <c r="C199" s="445"/>
      <c r="D199" s="445"/>
      <c r="E199" s="446"/>
      <c r="F199" s="446"/>
      <c r="G199" s="446"/>
      <c r="H199" s="446"/>
      <c r="I199" s="446"/>
      <c r="J199" s="446"/>
      <c r="K199" s="446"/>
    </row>
    <row r="200" spans="1:11" ht="44.25" customHeight="1">
      <c r="A200" s="425"/>
      <c r="B200" s="444"/>
      <c r="C200" s="445"/>
      <c r="D200" s="445"/>
      <c r="E200" s="446"/>
      <c r="F200" s="446"/>
      <c r="G200" s="446"/>
      <c r="H200" s="446"/>
      <c r="I200" s="446"/>
      <c r="J200" s="446"/>
      <c r="K200" s="446"/>
    </row>
    <row r="201" spans="1:11" ht="44.25" customHeight="1">
      <c r="A201" s="425"/>
      <c r="B201" s="444"/>
      <c r="C201" s="445"/>
      <c r="D201" s="445"/>
      <c r="E201" s="446"/>
      <c r="F201" s="446"/>
      <c r="G201" s="446"/>
      <c r="H201" s="446"/>
      <c r="I201" s="446"/>
      <c r="J201" s="446"/>
      <c r="K201" s="446"/>
    </row>
    <row r="202" spans="1:11" ht="44.25" customHeight="1">
      <c r="A202" s="425"/>
      <c r="B202" s="444"/>
      <c r="C202" s="445"/>
      <c r="D202" s="445"/>
      <c r="E202" s="446"/>
      <c r="F202" s="446"/>
      <c r="G202" s="446"/>
      <c r="H202" s="446"/>
      <c r="I202" s="446"/>
      <c r="J202" s="446"/>
      <c r="K202" s="446"/>
    </row>
    <row r="203" spans="1:11" ht="44.25" customHeight="1">
      <c r="A203" s="425"/>
      <c r="B203" s="444"/>
      <c r="C203" s="445"/>
      <c r="D203" s="445"/>
      <c r="E203" s="446"/>
      <c r="F203" s="446"/>
      <c r="G203" s="446"/>
      <c r="H203" s="446"/>
      <c r="I203" s="446"/>
      <c r="J203" s="446"/>
      <c r="K203" s="446"/>
    </row>
    <row r="204" spans="1:11" ht="44.25" customHeight="1">
      <c r="A204" s="425"/>
      <c r="B204" s="444"/>
      <c r="C204" s="445"/>
      <c r="D204" s="445"/>
      <c r="E204" s="446"/>
      <c r="F204" s="446"/>
      <c r="G204" s="446"/>
      <c r="H204" s="446"/>
      <c r="I204" s="446"/>
      <c r="J204" s="446"/>
      <c r="K204" s="446"/>
    </row>
    <row r="205" spans="1:11" ht="44.25" customHeight="1">
      <c r="A205" s="425"/>
      <c r="B205" s="444"/>
      <c r="C205" s="445"/>
      <c r="D205" s="445"/>
      <c r="E205" s="446"/>
      <c r="F205" s="446"/>
      <c r="G205" s="446"/>
      <c r="H205" s="446"/>
      <c r="I205" s="446"/>
      <c r="J205" s="446"/>
      <c r="K205" s="446"/>
    </row>
    <row r="206" spans="1:11" ht="44.25" customHeight="1">
      <c r="A206" s="425"/>
      <c r="B206" s="444"/>
      <c r="C206" s="445"/>
      <c r="D206" s="445"/>
      <c r="E206" s="446"/>
      <c r="F206" s="446"/>
      <c r="G206" s="446"/>
      <c r="H206" s="446"/>
      <c r="I206" s="446"/>
      <c r="J206" s="446"/>
      <c r="K206" s="446"/>
    </row>
    <row r="207" spans="1:11" ht="44.25" customHeight="1">
      <c r="A207" s="425"/>
      <c r="B207" s="444"/>
      <c r="C207" s="445"/>
      <c r="D207" s="445"/>
      <c r="E207" s="446"/>
      <c r="F207" s="446"/>
      <c r="G207" s="446"/>
      <c r="H207" s="446"/>
      <c r="I207" s="446"/>
      <c r="J207" s="446"/>
      <c r="K207" s="446"/>
    </row>
    <row r="208" spans="1:11" ht="44.25" customHeight="1">
      <c r="A208" s="425"/>
      <c r="B208" s="444"/>
      <c r="C208" s="445"/>
      <c r="D208" s="445"/>
      <c r="E208" s="446"/>
      <c r="F208" s="446"/>
      <c r="G208" s="446"/>
      <c r="H208" s="446"/>
      <c r="I208" s="446"/>
      <c r="J208" s="446"/>
      <c r="K208" s="446"/>
    </row>
    <row r="209" spans="1:11" ht="44.25" customHeight="1">
      <c r="A209" s="425"/>
      <c r="B209" s="444"/>
      <c r="C209" s="445"/>
      <c r="D209" s="445"/>
      <c r="E209" s="446"/>
      <c r="F209" s="446"/>
      <c r="G209" s="446"/>
      <c r="H209" s="446"/>
      <c r="I209" s="446"/>
      <c r="J209" s="446"/>
      <c r="K209" s="446"/>
    </row>
    <row r="210" spans="1:11" ht="44.25" customHeight="1">
      <c r="A210" s="425"/>
      <c r="B210" s="444"/>
      <c r="C210" s="445"/>
      <c r="D210" s="445"/>
      <c r="E210" s="446"/>
      <c r="F210" s="446"/>
      <c r="G210" s="446"/>
      <c r="H210" s="446"/>
      <c r="I210" s="446"/>
      <c r="J210" s="446"/>
      <c r="K210" s="446"/>
    </row>
    <row r="211" spans="1:11" ht="44.25" customHeight="1">
      <c r="A211" s="425"/>
      <c r="B211" s="444"/>
      <c r="C211" s="445"/>
      <c r="D211" s="445"/>
      <c r="E211" s="446"/>
      <c r="F211" s="446"/>
      <c r="G211" s="446"/>
      <c r="H211" s="446"/>
      <c r="I211" s="446"/>
      <c r="J211" s="446"/>
      <c r="K211" s="446"/>
    </row>
    <row r="212" spans="1:11" ht="44.25" customHeight="1">
      <c r="A212" s="425"/>
      <c r="B212" s="444"/>
      <c r="C212" s="445"/>
      <c r="D212" s="445"/>
      <c r="E212" s="446"/>
      <c r="F212" s="446"/>
      <c r="G212" s="446"/>
      <c r="H212" s="446"/>
      <c r="I212" s="446"/>
      <c r="J212" s="446"/>
      <c r="K212" s="446"/>
    </row>
    <row r="213" spans="1:11" ht="44.25" customHeight="1">
      <c r="A213" s="425"/>
      <c r="B213" s="444"/>
      <c r="C213" s="445"/>
      <c r="D213" s="445"/>
      <c r="E213" s="446"/>
      <c r="F213" s="446"/>
      <c r="G213" s="446"/>
      <c r="H213" s="446"/>
      <c r="I213" s="446"/>
      <c r="J213" s="446"/>
      <c r="K213" s="446"/>
    </row>
    <row r="214" spans="1:11" ht="44.25" customHeight="1">
      <c r="A214" s="425"/>
      <c r="B214" s="444"/>
      <c r="C214" s="445"/>
      <c r="D214" s="445"/>
      <c r="E214" s="446"/>
      <c r="F214" s="446"/>
      <c r="G214" s="446"/>
      <c r="H214" s="446"/>
      <c r="I214" s="446"/>
      <c r="J214" s="446"/>
      <c r="K214" s="446"/>
    </row>
    <row r="215" spans="1:11" ht="44.25" customHeight="1">
      <c r="A215" s="425"/>
      <c r="B215" s="444"/>
      <c r="C215" s="445"/>
      <c r="D215" s="445"/>
      <c r="E215" s="446"/>
      <c r="F215" s="446"/>
      <c r="G215" s="446"/>
      <c r="H215" s="446"/>
      <c r="I215" s="446"/>
      <c r="J215" s="446"/>
      <c r="K215" s="446"/>
    </row>
    <row r="216" spans="1:11" ht="44.25" customHeight="1">
      <c r="A216" s="425"/>
      <c r="B216" s="444"/>
      <c r="C216" s="445"/>
      <c r="D216" s="445"/>
      <c r="E216" s="446"/>
      <c r="F216" s="446"/>
      <c r="G216" s="446"/>
      <c r="H216" s="446"/>
      <c r="I216" s="446"/>
      <c r="J216" s="446"/>
      <c r="K216" s="446"/>
    </row>
    <row r="217" spans="1:11" ht="44.25" customHeight="1">
      <c r="A217" s="425"/>
      <c r="B217" s="444"/>
      <c r="C217" s="445"/>
      <c r="D217" s="445"/>
      <c r="E217" s="446"/>
      <c r="F217" s="446"/>
      <c r="G217" s="446"/>
      <c r="H217" s="446"/>
      <c r="I217" s="446"/>
      <c r="J217" s="446"/>
      <c r="K217" s="446"/>
    </row>
    <row r="218" spans="1:11" ht="44.25" customHeight="1">
      <c r="A218" s="425"/>
      <c r="B218" s="444"/>
      <c r="C218" s="445"/>
      <c r="D218" s="445"/>
      <c r="E218" s="446"/>
      <c r="F218" s="446"/>
      <c r="G218" s="446"/>
      <c r="H218" s="446"/>
      <c r="I218" s="446"/>
      <c r="J218" s="446"/>
      <c r="K218" s="446"/>
    </row>
    <row r="219" spans="1:11" ht="44.25" customHeight="1">
      <c r="A219" s="425"/>
      <c r="B219" s="444"/>
      <c r="C219" s="445"/>
      <c r="D219" s="445"/>
      <c r="E219" s="446"/>
      <c r="F219" s="446"/>
      <c r="G219" s="446"/>
      <c r="H219" s="446"/>
      <c r="I219" s="446"/>
      <c r="J219" s="446"/>
      <c r="K219" s="446"/>
    </row>
    <row r="220" spans="1:11" ht="44.25" customHeight="1">
      <c r="A220" s="425"/>
      <c r="B220" s="444"/>
      <c r="C220" s="445"/>
      <c r="D220" s="445"/>
      <c r="E220" s="446"/>
      <c r="F220" s="446"/>
      <c r="G220" s="446"/>
      <c r="H220" s="446"/>
      <c r="I220" s="446"/>
      <c r="J220" s="446"/>
      <c r="K220" s="446"/>
    </row>
    <row r="221" spans="1:11" ht="44.25" customHeight="1">
      <c r="A221" s="425"/>
      <c r="B221" s="444"/>
      <c r="C221" s="445"/>
      <c r="D221" s="445"/>
      <c r="E221" s="446"/>
      <c r="F221" s="446"/>
      <c r="G221" s="446"/>
      <c r="H221" s="446"/>
      <c r="I221" s="446"/>
      <c r="J221" s="446"/>
      <c r="K221" s="446"/>
    </row>
    <row r="222" spans="1:11" ht="44.25" customHeight="1">
      <c r="A222" s="425"/>
      <c r="B222" s="444"/>
      <c r="C222" s="445"/>
      <c r="D222" s="445"/>
      <c r="E222" s="446"/>
      <c r="F222" s="446"/>
      <c r="G222" s="446"/>
      <c r="H222" s="446"/>
      <c r="I222" s="446"/>
      <c r="J222" s="446"/>
      <c r="K222" s="446"/>
    </row>
    <row r="223" spans="1:11" ht="44.25" customHeight="1">
      <c r="A223" s="425"/>
      <c r="B223" s="444"/>
      <c r="C223" s="445"/>
      <c r="D223" s="445"/>
      <c r="E223" s="446"/>
      <c r="F223" s="446"/>
      <c r="G223" s="446"/>
      <c r="H223" s="446"/>
      <c r="I223" s="446"/>
      <c r="J223" s="446"/>
      <c r="K223" s="446"/>
    </row>
    <row r="224" spans="1:11" ht="44.25" customHeight="1">
      <c r="A224" s="425"/>
      <c r="B224" s="444"/>
      <c r="C224" s="445"/>
      <c r="D224" s="445"/>
      <c r="E224" s="446"/>
      <c r="F224" s="446"/>
      <c r="G224" s="446"/>
      <c r="H224" s="446"/>
      <c r="I224" s="446"/>
      <c r="J224" s="446"/>
      <c r="K224" s="446"/>
    </row>
    <row r="225" spans="1:11" ht="44.25" customHeight="1">
      <c r="A225" s="425"/>
      <c r="B225" s="444"/>
      <c r="C225" s="445"/>
      <c r="D225" s="445"/>
      <c r="E225" s="446"/>
      <c r="F225" s="446"/>
      <c r="G225" s="446"/>
      <c r="H225" s="446"/>
      <c r="I225" s="446"/>
      <c r="J225" s="446"/>
      <c r="K225" s="446"/>
    </row>
    <row r="226" spans="1:11" ht="44.25" customHeight="1">
      <c r="A226" s="425"/>
      <c r="B226" s="444"/>
      <c r="C226" s="445"/>
      <c r="D226" s="445"/>
      <c r="E226" s="446"/>
      <c r="F226" s="446"/>
      <c r="G226" s="446"/>
      <c r="H226" s="446"/>
      <c r="I226" s="446"/>
      <c r="J226" s="446"/>
      <c r="K226" s="446"/>
    </row>
    <row r="227" spans="1:11" ht="44.25" customHeight="1">
      <c r="A227" s="425"/>
      <c r="B227" s="444"/>
      <c r="C227" s="445"/>
      <c r="D227" s="445"/>
      <c r="E227" s="446"/>
      <c r="F227" s="446"/>
      <c r="G227" s="446"/>
      <c r="H227" s="446"/>
      <c r="I227" s="446"/>
      <c r="J227" s="446"/>
      <c r="K227" s="446"/>
    </row>
    <row r="228" spans="1:11" ht="44.25" customHeight="1">
      <c r="A228" s="425"/>
      <c r="B228" s="444"/>
      <c r="C228" s="445"/>
      <c r="D228" s="445"/>
      <c r="E228" s="446"/>
      <c r="F228" s="446"/>
      <c r="G228" s="446"/>
      <c r="H228" s="446"/>
      <c r="I228" s="446"/>
      <c r="J228" s="446"/>
      <c r="K228" s="446"/>
    </row>
    <row r="229" spans="1:11" ht="44.25" customHeight="1">
      <c r="A229" s="425"/>
      <c r="B229" s="444"/>
      <c r="C229" s="445"/>
      <c r="D229" s="445"/>
      <c r="E229" s="446"/>
      <c r="F229" s="446"/>
      <c r="G229" s="446"/>
      <c r="H229" s="446"/>
      <c r="I229" s="446"/>
      <c r="J229" s="446"/>
      <c r="K229" s="446"/>
    </row>
    <row r="230" spans="1:11" ht="44.25" customHeight="1">
      <c r="A230" s="425"/>
      <c r="B230" s="444"/>
      <c r="C230" s="445"/>
      <c r="D230" s="445"/>
      <c r="E230" s="446"/>
      <c r="F230" s="446"/>
      <c r="G230" s="446"/>
      <c r="H230" s="446"/>
      <c r="I230" s="446"/>
      <c r="J230" s="446"/>
      <c r="K230" s="446"/>
    </row>
    <row r="231" spans="1:11" ht="44.25" customHeight="1">
      <c r="A231" s="425"/>
      <c r="B231" s="444"/>
      <c r="C231" s="445"/>
      <c r="D231" s="445"/>
      <c r="E231" s="446"/>
      <c r="F231" s="446"/>
      <c r="G231" s="446"/>
      <c r="H231" s="446"/>
      <c r="I231" s="446"/>
      <c r="J231" s="446"/>
      <c r="K231" s="446"/>
    </row>
    <row r="232" spans="1:11" ht="44.25" customHeight="1">
      <c r="A232" s="425"/>
      <c r="B232" s="444"/>
      <c r="C232" s="445"/>
      <c r="D232" s="445"/>
      <c r="E232" s="446"/>
      <c r="F232" s="446"/>
      <c r="G232" s="446"/>
      <c r="H232" s="446"/>
      <c r="I232" s="446"/>
      <c r="J232" s="446"/>
      <c r="K232" s="446"/>
    </row>
    <row r="233" spans="1:11" ht="44.25" customHeight="1">
      <c r="A233" s="425"/>
      <c r="B233" s="444"/>
      <c r="C233" s="445"/>
      <c r="D233" s="445"/>
      <c r="E233" s="446"/>
      <c r="F233" s="446"/>
      <c r="G233" s="446"/>
      <c r="H233" s="446"/>
      <c r="I233" s="446"/>
      <c r="J233" s="446"/>
      <c r="K233" s="446"/>
    </row>
    <row r="234" spans="1:11" ht="44.25" customHeight="1">
      <c r="A234" s="425"/>
      <c r="B234" s="444"/>
      <c r="C234" s="445"/>
      <c r="D234" s="445"/>
      <c r="E234" s="446"/>
      <c r="F234" s="446"/>
      <c r="G234" s="446"/>
      <c r="H234" s="446"/>
      <c r="I234" s="446"/>
      <c r="J234" s="446"/>
      <c r="K234" s="446"/>
    </row>
    <row r="235" spans="1:11" ht="44.25" customHeight="1">
      <c r="A235" s="425"/>
      <c r="B235" s="444"/>
      <c r="C235" s="445"/>
      <c r="D235" s="445"/>
      <c r="E235" s="446"/>
      <c r="F235" s="446"/>
      <c r="G235" s="446"/>
      <c r="H235" s="446"/>
      <c r="I235" s="446"/>
      <c r="J235" s="446"/>
      <c r="K235" s="446"/>
    </row>
    <row r="236" spans="1:11" ht="44.25" customHeight="1">
      <c r="A236" s="425"/>
      <c r="B236" s="444"/>
      <c r="C236" s="445"/>
      <c r="D236" s="445"/>
      <c r="E236" s="446"/>
      <c r="F236" s="446"/>
      <c r="G236" s="446"/>
      <c r="H236" s="446"/>
      <c r="I236" s="446"/>
      <c r="J236" s="446"/>
      <c r="K236" s="446"/>
    </row>
    <row r="237" spans="1:11" ht="44.25" customHeight="1">
      <c r="A237" s="425"/>
      <c r="B237" s="444"/>
      <c r="C237" s="445"/>
      <c r="D237" s="445"/>
      <c r="E237" s="446"/>
      <c r="F237" s="446"/>
      <c r="G237" s="446"/>
      <c r="H237" s="446"/>
      <c r="I237" s="446"/>
      <c r="J237" s="446"/>
      <c r="K237" s="446"/>
    </row>
    <row r="238" spans="1:11" ht="44.25" customHeight="1">
      <c r="A238" s="425"/>
      <c r="B238" s="444"/>
      <c r="C238" s="445"/>
      <c r="D238" s="445"/>
      <c r="E238" s="446"/>
      <c r="F238" s="446"/>
      <c r="G238" s="446"/>
      <c r="H238" s="446"/>
      <c r="I238" s="446"/>
      <c r="J238" s="446"/>
      <c r="K238" s="446"/>
    </row>
    <row r="239" spans="1:11" ht="44.25" customHeight="1">
      <c r="A239" s="425"/>
      <c r="B239" s="444"/>
      <c r="C239" s="445"/>
      <c r="D239" s="445"/>
      <c r="E239" s="446"/>
      <c r="F239" s="446"/>
      <c r="G239" s="446"/>
      <c r="H239" s="446"/>
      <c r="I239" s="446"/>
      <c r="J239" s="446"/>
      <c r="K239" s="446"/>
    </row>
    <row r="240" spans="1:11" ht="44.25" customHeight="1">
      <c r="A240" s="425"/>
      <c r="B240" s="444"/>
      <c r="C240" s="445"/>
      <c r="D240" s="445"/>
      <c r="E240" s="446"/>
      <c r="F240" s="446"/>
      <c r="G240" s="446"/>
      <c r="H240" s="446"/>
      <c r="I240" s="446"/>
      <c r="J240" s="446"/>
      <c r="K240" s="446"/>
    </row>
    <row r="241" spans="1:11" ht="44.25" customHeight="1">
      <c r="A241" s="425"/>
      <c r="B241" s="444"/>
      <c r="C241" s="445"/>
      <c r="D241" s="445"/>
      <c r="E241" s="446"/>
      <c r="F241" s="446"/>
      <c r="G241" s="446"/>
      <c r="H241" s="446"/>
      <c r="I241" s="446"/>
      <c r="J241" s="446"/>
      <c r="K241" s="446"/>
    </row>
    <row r="242" spans="1:11" ht="44.25" customHeight="1">
      <c r="A242" s="425"/>
      <c r="B242" s="444"/>
      <c r="C242" s="445"/>
      <c r="D242" s="445"/>
      <c r="E242" s="446"/>
      <c r="F242" s="446"/>
      <c r="G242" s="446"/>
      <c r="H242" s="446"/>
      <c r="I242" s="446"/>
      <c r="J242" s="446"/>
      <c r="K242" s="446"/>
    </row>
    <row r="243" spans="1:11" ht="44.25" customHeight="1">
      <c r="A243" s="425"/>
      <c r="B243" s="444"/>
      <c r="C243" s="445"/>
      <c r="D243" s="445"/>
      <c r="E243" s="446"/>
      <c r="F243" s="446"/>
      <c r="G243" s="446"/>
      <c r="H243" s="446"/>
      <c r="I243" s="446"/>
      <c r="J243" s="446"/>
      <c r="K243" s="446"/>
    </row>
    <row r="244" spans="1:11" ht="44.25" customHeight="1">
      <c r="A244" s="425"/>
      <c r="B244" s="444"/>
      <c r="C244" s="445"/>
      <c r="D244" s="445"/>
      <c r="E244" s="446"/>
      <c r="F244" s="446"/>
      <c r="G244" s="446"/>
      <c r="H244" s="446"/>
      <c r="I244" s="446"/>
      <c r="J244" s="446"/>
      <c r="K244" s="446"/>
    </row>
    <row r="245" spans="1:11" ht="44.25" customHeight="1">
      <c r="A245" s="425"/>
      <c r="B245" s="444"/>
      <c r="C245" s="445"/>
      <c r="D245" s="445"/>
      <c r="E245" s="446"/>
      <c r="F245" s="446"/>
      <c r="G245" s="446"/>
      <c r="H245" s="446"/>
      <c r="I245" s="446"/>
      <c r="J245" s="446"/>
      <c r="K245" s="446"/>
    </row>
    <row r="246" spans="1:11" ht="44.25" customHeight="1">
      <c r="A246" s="425"/>
      <c r="B246" s="444"/>
      <c r="C246" s="445"/>
      <c r="D246" s="445"/>
      <c r="E246" s="446"/>
      <c r="F246" s="446"/>
      <c r="G246" s="446"/>
      <c r="H246" s="446"/>
      <c r="I246" s="446"/>
      <c r="J246" s="446"/>
      <c r="K246" s="446"/>
    </row>
    <row r="247" spans="1:11" ht="44.25" customHeight="1">
      <c r="A247" s="425"/>
      <c r="B247" s="444"/>
      <c r="C247" s="445"/>
      <c r="D247" s="445"/>
      <c r="E247" s="446"/>
      <c r="F247" s="446"/>
      <c r="G247" s="446"/>
      <c r="H247" s="446"/>
      <c r="I247" s="446"/>
      <c r="J247" s="446"/>
      <c r="K247" s="446"/>
    </row>
    <row r="248" spans="1:11" ht="44.25" customHeight="1">
      <c r="A248" s="425"/>
      <c r="B248" s="444"/>
      <c r="C248" s="445"/>
      <c r="D248" s="445"/>
      <c r="E248" s="446"/>
      <c r="F248" s="446"/>
      <c r="G248" s="446"/>
      <c r="H248" s="446"/>
      <c r="I248" s="446"/>
      <c r="J248" s="446"/>
      <c r="K248" s="446"/>
    </row>
    <row r="249" spans="1:11" ht="44.25" customHeight="1">
      <c r="A249" s="425"/>
      <c r="B249" s="444"/>
      <c r="C249" s="445"/>
      <c r="D249" s="445"/>
      <c r="E249" s="446"/>
      <c r="F249" s="446"/>
      <c r="G249" s="446"/>
      <c r="H249" s="446"/>
      <c r="I249" s="446"/>
      <c r="J249" s="446"/>
      <c r="K249" s="446"/>
    </row>
    <row r="250" spans="1:11" ht="44.25" customHeight="1">
      <c r="A250" s="425"/>
      <c r="B250" s="444"/>
      <c r="C250" s="445"/>
      <c r="D250" s="445"/>
      <c r="E250" s="446"/>
      <c r="F250" s="446"/>
      <c r="G250" s="446"/>
      <c r="H250" s="446"/>
      <c r="I250" s="446"/>
      <c r="J250" s="446"/>
      <c r="K250" s="446"/>
    </row>
    <row r="251" spans="1:11" ht="44.25" customHeight="1">
      <c r="A251" s="425"/>
      <c r="B251" s="444"/>
      <c r="C251" s="445"/>
      <c r="D251" s="445"/>
      <c r="E251" s="446"/>
      <c r="F251" s="446"/>
      <c r="G251" s="446"/>
      <c r="H251" s="446"/>
      <c r="I251" s="446"/>
      <c r="J251" s="446"/>
      <c r="K251" s="446"/>
    </row>
    <row r="252" spans="1:11" ht="44.25" customHeight="1">
      <c r="A252" s="425"/>
      <c r="B252" s="444"/>
      <c r="C252" s="445"/>
      <c r="D252" s="445"/>
      <c r="E252" s="446"/>
      <c r="F252" s="446"/>
      <c r="G252" s="446"/>
      <c r="H252" s="446"/>
      <c r="I252" s="446"/>
      <c r="J252" s="446"/>
      <c r="K252" s="446"/>
    </row>
    <row r="253" spans="1:11" ht="44.25" customHeight="1">
      <c r="A253" s="425"/>
      <c r="B253" s="444"/>
      <c r="C253" s="445"/>
      <c r="D253" s="445"/>
      <c r="E253" s="446"/>
      <c r="F253" s="446"/>
      <c r="G253" s="446"/>
      <c r="H253" s="446"/>
      <c r="I253" s="446"/>
      <c r="J253" s="446"/>
      <c r="K253" s="446"/>
    </row>
    <row r="254" spans="1:11" ht="44.25" customHeight="1">
      <c r="A254" s="425"/>
      <c r="B254" s="444"/>
      <c r="C254" s="445"/>
      <c r="D254" s="445"/>
      <c r="E254" s="446"/>
      <c r="F254" s="446"/>
      <c r="G254" s="446"/>
      <c r="H254" s="446"/>
      <c r="I254" s="446"/>
      <c r="J254" s="446"/>
      <c r="K254" s="446"/>
    </row>
    <row r="255" spans="1:11" ht="44.25" customHeight="1">
      <c r="A255" s="425"/>
      <c r="B255" s="444"/>
      <c r="C255" s="445"/>
      <c r="D255" s="445"/>
      <c r="E255" s="446"/>
      <c r="F255" s="446"/>
      <c r="G255" s="446"/>
      <c r="H255" s="446"/>
      <c r="I255" s="446"/>
      <c r="J255" s="446"/>
      <c r="K255" s="446"/>
    </row>
    <row r="256" spans="1:11" ht="44.25" customHeight="1">
      <c r="A256" s="425"/>
      <c r="B256" s="444"/>
      <c r="C256" s="445"/>
      <c r="D256" s="445"/>
      <c r="E256" s="446"/>
      <c r="F256" s="446"/>
      <c r="G256" s="446"/>
      <c r="H256" s="446"/>
      <c r="I256" s="446"/>
      <c r="J256" s="446"/>
      <c r="K256" s="446"/>
    </row>
  </sheetData>
  <sheetProtection/>
  <mergeCells count="5">
    <mergeCell ref="J1:K1"/>
    <mergeCell ref="B2:K2"/>
    <mergeCell ref="B63:D63"/>
    <mergeCell ref="B4:K4"/>
    <mergeCell ref="B3:K3"/>
  </mergeCells>
  <printOptions horizontalCentered="1"/>
  <pageMargins left="0.5118110236220472" right="0.4724409448818898" top="0.7874015748031497" bottom="0.984251968503937" header="0.11811023622047245" footer="0.5511811023622047"/>
  <pageSetup fitToHeight="0" fitToWidth="1" horizontalDpi="600" verticalDpi="600" orientation="landscape" paperSize="9" scale="88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652" t="s">
        <v>135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12" ht="27.75" customHeight="1">
      <c r="A2" s="653" t="s">
        <v>105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654" t="s">
        <v>0</v>
      </c>
      <c r="B4" s="654" t="s">
        <v>24</v>
      </c>
      <c r="C4" s="654" t="s">
        <v>25</v>
      </c>
      <c r="D4" s="649" t="s">
        <v>26</v>
      </c>
      <c r="E4" s="649" t="s">
        <v>103</v>
      </c>
      <c r="F4" s="649" t="s">
        <v>27</v>
      </c>
      <c r="G4" s="649" t="s">
        <v>28</v>
      </c>
      <c r="H4" s="649" t="s">
        <v>29</v>
      </c>
      <c r="I4" s="649" t="s">
        <v>129</v>
      </c>
      <c r="J4" s="656" t="s">
        <v>100</v>
      </c>
      <c r="K4" s="657"/>
      <c r="L4" s="654" t="s">
        <v>30</v>
      </c>
    </row>
    <row r="5" spans="1:12" s="44" customFormat="1" ht="21" customHeight="1">
      <c r="A5" s="655"/>
      <c r="B5" s="655"/>
      <c r="C5" s="655"/>
      <c r="D5" s="650"/>
      <c r="E5" s="650"/>
      <c r="F5" s="650"/>
      <c r="G5" s="650"/>
      <c r="H5" s="650"/>
      <c r="I5" s="650"/>
      <c r="J5" s="58">
        <v>2009</v>
      </c>
      <c r="K5" s="58">
        <v>2010</v>
      </c>
      <c r="L5" s="655"/>
    </row>
    <row r="6" spans="1:12" s="44" customFormat="1" ht="30" customHeight="1">
      <c r="A6" s="45" t="s">
        <v>31</v>
      </c>
      <c r="B6" s="46" t="s">
        <v>32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33</v>
      </c>
      <c r="C7" s="48" t="s">
        <v>6</v>
      </c>
      <c r="D7" s="50" t="s">
        <v>34</v>
      </c>
      <c r="E7" s="64" t="e">
        <f>'BM1'!#REF!</f>
        <v>#REF!</v>
      </c>
      <c r="F7" s="64" t="e">
        <f>'BM1'!#REF!</f>
        <v>#REF!</v>
      </c>
      <c r="G7" s="64" t="e">
        <f>'BM1'!#REF!</f>
        <v>#REF!</v>
      </c>
      <c r="H7" s="64" t="e">
        <f>'BM1'!#REF!</f>
        <v>#REF!</v>
      </c>
      <c r="I7" s="68" t="e">
        <f>'BM1'!#REF!</f>
        <v>#REF!</v>
      </c>
      <c r="J7" s="51" t="e">
        <f>'BM1'!#REF!</f>
        <v>#REF!</v>
      </c>
      <c r="K7" s="51">
        <v>7</v>
      </c>
      <c r="L7" s="48" t="s">
        <v>131</v>
      </c>
    </row>
    <row r="8" spans="1:12" s="44" customFormat="1" ht="36" customHeight="1">
      <c r="A8" s="48">
        <v>2</v>
      </c>
      <c r="B8" s="49" t="s">
        <v>36</v>
      </c>
      <c r="C8" s="48" t="s">
        <v>37</v>
      </c>
      <c r="D8" s="50" t="s">
        <v>38</v>
      </c>
      <c r="E8" s="50"/>
      <c r="F8" s="52">
        <v>425373</v>
      </c>
      <c r="G8" s="52">
        <v>461443</v>
      </c>
      <c r="H8" s="48" t="s">
        <v>39</v>
      </c>
      <c r="I8" s="48" t="s">
        <v>101</v>
      </c>
      <c r="J8" s="52" t="s">
        <v>102</v>
      </c>
      <c r="K8" s="52" t="s">
        <v>132</v>
      </c>
      <c r="L8" s="48" t="s">
        <v>35</v>
      </c>
    </row>
    <row r="9" spans="1:12" s="44" customFormat="1" ht="24.75" customHeight="1">
      <c r="A9" s="48">
        <v>3</v>
      </c>
      <c r="B9" s="49" t="s">
        <v>40</v>
      </c>
      <c r="C9" s="48" t="s">
        <v>13</v>
      </c>
      <c r="D9" s="50" t="e">
        <f>'BM1'!#REF!</f>
        <v>#REF!</v>
      </c>
      <c r="E9" s="50" t="e">
        <f>'BM1'!#REF!</f>
        <v>#REF!</v>
      </c>
      <c r="F9" s="50" t="e">
        <f>'BM1'!#REF!</f>
        <v>#REF!</v>
      </c>
      <c r="G9" s="50" t="e">
        <f>'BM1'!#REF!</f>
        <v>#REF!</v>
      </c>
      <c r="H9" s="50" t="e">
        <f>'BM1'!#REF!</f>
        <v>#REF!</v>
      </c>
      <c r="I9" s="50" t="e">
        <f>'BM1'!#REF!</f>
        <v>#REF!</v>
      </c>
      <c r="J9" s="52" t="e">
        <f>'BM1'!#REF!</f>
        <v>#REF!</v>
      </c>
      <c r="K9" s="52">
        <v>1380</v>
      </c>
      <c r="L9" s="48" t="s">
        <v>83</v>
      </c>
    </row>
    <row r="10" spans="1:12" s="44" customFormat="1" ht="24.75" customHeight="1">
      <c r="A10" s="48">
        <v>4</v>
      </c>
      <c r="B10" s="49" t="s">
        <v>42</v>
      </c>
      <c r="C10" s="48" t="s">
        <v>6</v>
      </c>
      <c r="D10" s="50" t="e">
        <f>'BM1'!#REF!</f>
        <v>#REF!</v>
      </c>
      <c r="E10" s="50" t="e">
        <f>'BM1'!#REF!</f>
        <v>#REF!</v>
      </c>
      <c r="F10" s="50" t="e">
        <f>'BM1'!#REF!</f>
        <v>#REF!</v>
      </c>
      <c r="G10" s="50" t="e">
        <f>'BM1'!#REF!</f>
        <v>#REF!</v>
      </c>
      <c r="H10" s="50" t="e">
        <f>'BM1'!#REF!</f>
        <v>#REF!</v>
      </c>
      <c r="I10" s="66" t="e">
        <f>'BM1'!#REF!</f>
        <v>#REF!</v>
      </c>
      <c r="J10" s="51" t="e">
        <f>'BM1'!#REF!</f>
        <v>#REF!</v>
      </c>
      <c r="K10" s="51">
        <v>3.5</v>
      </c>
      <c r="L10" s="48" t="s">
        <v>83</v>
      </c>
    </row>
    <row r="11" spans="1:12" s="44" customFormat="1" ht="24.75" customHeight="1">
      <c r="A11" s="48">
        <v>5</v>
      </c>
      <c r="B11" s="49" t="s">
        <v>43</v>
      </c>
      <c r="C11" s="48" t="s">
        <v>6</v>
      </c>
      <c r="D11" s="50" t="e">
        <f>'BM1'!#REF!</f>
        <v>#REF!</v>
      </c>
      <c r="E11" s="50" t="e">
        <f>'BM1'!#REF!</f>
        <v>#REF!</v>
      </c>
      <c r="F11" s="50" t="e">
        <f>'BM1'!#REF!</f>
        <v>#REF!</v>
      </c>
      <c r="G11" s="50" t="e">
        <f>'BM1'!#REF!</f>
        <v>#REF!</v>
      </c>
      <c r="H11" s="50" t="e">
        <f>'BM1'!#REF!</f>
        <v>#REF!</v>
      </c>
      <c r="I11" s="66" t="e">
        <f>'BM1'!#REF!</f>
        <v>#REF!</v>
      </c>
      <c r="J11" s="51" t="e">
        <f>'BM1'!#REF!</f>
        <v>#REF!</v>
      </c>
      <c r="K11" s="51">
        <v>8</v>
      </c>
      <c r="L11" s="48" t="s">
        <v>131</v>
      </c>
    </row>
    <row r="12" spans="1:12" s="44" customFormat="1" ht="24.75" customHeight="1">
      <c r="A12" s="48">
        <v>6</v>
      </c>
      <c r="B12" s="49" t="s">
        <v>44</v>
      </c>
      <c r="C12" s="48" t="s">
        <v>6</v>
      </c>
      <c r="D12" s="50" t="e">
        <f>'BM1'!#REF!</f>
        <v>#REF!</v>
      </c>
      <c r="E12" s="50" t="e">
        <f>'BM1'!#REF!</f>
        <v>#REF!</v>
      </c>
      <c r="F12" s="50" t="e">
        <f>'BM1'!#REF!</f>
        <v>#REF!</v>
      </c>
      <c r="G12" s="50" t="e">
        <f>'BM1'!#REF!</f>
        <v>#REF!</v>
      </c>
      <c r="H12" s="50" t="e">
        <f>'BM1'!#REF!</f>
        <v>#REF!</v>
      </c>
      <c r="I12" s="66" t="e">
        <f>'BM1'!#REF!</f>
        <v>#REF!</v>
      </c>
      <c r="J12" s="51" t="e">
        <f>'BM1'!#REF!</f>
        <v>#REF!</v>
      </c>
      <c r="K12" s="48">
        <v>7.8</v>
      </c>
      <c r="L12" s="48" t="s">
        <v>41</v>
      </c>
    </row>
    <row r="13" spans="1:12" s="44" customFormat="1" ht="24.75" customHeight="1">
      <c r="A13" s="48">
        <v>7</v>
      </c>
      <c r="B13" s="49" t="s">
        <v>45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46</v>
      </c>
      <c r="C14" s="48" t="s">
        <v>6</v>
      </c>
      <c r="D14" s="50" t="e">
        <f>'BM1'!#REF!</f>
        <v>#REF!</v>
      </c>
      <c r="E14" s="50" t="e">
        <f>'BM1'!#REF!</f>
        <v>#REF!</v>
      </c>
      <c r="F14" s="50" t="e">
        <f>'BM1'!#REF!</f>
        <v>#REF!</v>
      </c>
      <c r="G14" s="50" t="e">
        <f>'BM1'!#REF!</f>
        <v>#REF!</v>
      </c>
      <c r="H14" s="50" t="e">
        <f>'BM1'!#REF!</f>
        <v>#REF!</v>
      </c>
      <c r="I14" s="50" t="e">
        <f>'BM1'!#REF!</f>
        <v>#REF!</v>
      </c>
      <c r="J14" s="124" t="e">
        <f>'BM1'!#REF!</f>
        <v>#REF!</v>
      </c>
      <c r="K14" s="48">
        <v>20</v>
      </c>
      <c r="L14" s="48" t="s">
        <v>47</v>
      </c>
    </row>
    <row r="15" spans="1:12" s="44" customFormat="1" ht="24.75" customHeight="1">
      <c r="A15" s="48"/>
      <c r="B15" s="49" t="s">
        <v>48</v>
      </c>
      <c r="C15" s="48" t="s">
        <v>6</v>
      </c>
      <c r="D15" s="50" t="e">
        <f>'BM1'!#REF!</f>
        <v>#REF!</v>
      </c>
      <c r="E15" s="50" t="e">
        <f>'BM1'!#REF!</f>
        <v>#REF!</v>
      </c>
      <c r="F15" s="50" t="e">
        <f>'BM1'!#REF!</f>
        <v>#REF!</v>
      </c>
      <c r="G15" s="50" t="e">
        <f>'BM1'!#REF!</f>
        <v>#REF!</v>
      </c>
      <c r="H15" s="50" t="e">
        <f>'BM1'!#REF!</f>
        <v>#REF!</v>
      </c>
      <c r="I15" s="50" t="e">
        <f>'BM1'!#REF!</f>
        <v>#REF!</v>
      </c>
      <c r="J15" s="124" t="e">
        <f>'BM1'!#REF!</f>
        <v>#REF!</v>
      </c>
      <c r="K15" s="48">
        <v>40.8</v>
      </c>
      <c r="L15" s="48" t="s">
        <v>47</v>
      </c>
    </row>
    <row r="16" spans="1:12" s="44" customFormat="1" ht="24.75" customHeight="1">
      <c r="A16" s="48"/>
      <c r="B16" s="49" t="s">
        <v>49</v>
      </c>
      <c r="C16" s="48" t="s">
        <v>6</v>
      </c>
      <c r="D16" s="50" t="e">
        <f>'BM1'!#REF!</f>
        <v>#REF!</v>
      </c>
      <c r="E16" s="50" t="e">
        <f>'BM1'!#REF!</f>
        <v>#REF!</v>
      </c>
      <c r="F16" s="50" t="e">
        <f>'BM1'!#REF!</f>
        <v>#REF!</v>
      </c>
      <c r="G16" s="50" t="e">
        <f>'BM1'!#REF!</f>
        <v>#REF!</v>
      </c>
      <c r="H16" s="50" t="e">
        <f>'BM1'!#REF!</f>
        <v>#REF!</v>
      </c>
      <c r="I16" s="50" t="e">
        <f>'BM1'!#REF!</f>
        <v>#REF!</v>
      </c>
      <c r="J16" s="124" t="e">
        <f>'BM1'!#REF!</f>
        <v>#REF!</v>
      </c>
      <c r="K16" s="48">
        <v>40.5</v>
      </c>
      <c r="L16" s="48" t="s">
        <v>35</v>
      </c>
    </row>
    <row r="17" spans="1:15" s="44" customFormat="1" ht="32.25" customHeight="1">
      <c r="A17" s="48">
        <v>8</v>
      </c>
      <c r="B17" s="49" t="s">
        <v>50</v>
      </c>
      <c r="C17" s="48" t="s">
        <v>6</v>
      </c>
      <c r="D17" s="50" t="e">
        <f>'BM1'!#REF!</f>
        <v>#REF!</v>
      </c>
      <c r="E17" s="50" t="e">
        <f>'BM1'!#REF!</f>
        <v>#REF!</v>
      </c>
      <c r="F17" s="50" t="e">
        <f>'BM1'!#REF!</f>
        <v>#REF!</v>
      </c>
      <c r="G17" s="50" t="e">
        <f>'BM1'!#REF!</f>
        <v>#REF!</v>
      </c>
      <c r="H17" s="60" t="e">
        <f>'BM1'!#REF!</f>
        <v>#REF!</v>
      </c>
      <c r="I17" s="60" t="e">
        <f>'BM1'!#REF!</f>
        <v>#REF!</v>
      </c>
      <c r="J17" s="51" t="e">
        <f>'BM1'!#REF!</f>
        <v>#REF!</v>
      </c>
      <c r="K17" s="48">
        <v>20</v>
      </c>
      <c r="L17" s="48" t="s">
        <v>83</v>
      </c>
      <c r="O17" s="116"/>
    </row>
    <row r="18" spans="1:12" s="44" customFormat="1" ht="33" customHeight="1">
      <c r="A18" s="48">
        <v>9</v>
      </c>
      <c r="B18" s="49" t="s">
        <v>52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'BM1'!#REF!</f>
        <v>#REF!</v>
      </c>
      <c r="J18" s="48" t="e">
        <f>'BM1'!#REF!</f>
        <v>#REF!</v>
      </c>
      <c r="K18" s="48">
        <v>40</v>
      </c>
      <c r="L18" s="48" t="s">
        <v>41</v>
      </c>
    </row>
    <row r="19" spans="1:12" s="44" customFormat="1" ht="35.25" customHeight="1">
      <c r="A19" s="48">
        <v>10</v>
      </c>
      <c r="B19" s="49" t="s">
        <v>54</v>
      </c>
      <c r="C19" s="48" t="s">
        <v>6</v>
      </c>
      <c r="D19" s="50" t="s">
        <v>55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'BM1'!#REF!</f>
        <v>#REF!</v>
      </c>
      <c r="J19" s="100" t="e">
        <f>'BM1'!#REF!</f>
        <v>#REF!</v>
      </c>
      <c r="K19" s="53">
        <v>23</v>
      </c>
      <c r="L19" s="48" t="s">
        <v>83</v>
      </c>
    </row>
    <row r="20" spans="1:12" s="44" customFormat="1" ht="24.75" customHeight="1">
      <c r="A20" s="48" t="s">
        <v>56</v>
      </c>
      <c r="B20" s="49" t="s">
        <v>57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58</v>
      </c>
      <c r="C21" s="48" t="s">
        <v>59</v>
      </c>
      <c r="D21" s="50" t="s">
        <v>60</v>
      </c>
      <c r="E21" s="65" t="e">
        <f>'BM1'!#REF!</f>
        <v>#REF!</v>
      </c>
      <c r="F21" s="65" t="e">
        <f>'BM1'!#REF!</f>
        <v>#REF!</v>
      </c>
      <c r="G21" s="65" t="e">
        <f>'BM1'!#REF!</f>
        <v>#REF!</v>
      </c>
      <c r="H21" s="65" t="e">
        <f>'BM1'!#REF!</f>
        <v>#REF!</v>
      </c>
      <c r="I21" s="65" t="e">
        <f>'BM1'!#REF!</f>
        <v>#REF!</v>
      </c>
      <c r="J21" s="52" t="e">
        <f>'BM1'!#REF!</f>
        <v>#REF!</v>
      </c>
      <c r="K21" s="48" t="s">
        <v>109</v>
      </c>
      <c r="L21" s="48" t="s">
        <v>47</v>
      </c>
    </row>
    <row r="22" spans="1:12" s="44" customFormat="1" ht="30" customHeight="1">
      <c r="A22" s="48">
        <v>12</v>
      </c>
      <c r="B22" s="49" t="s">
        <v>61</v>
      </c>
      <c r="C22" s="48" t="s">
        <v>62</v>
      </c>
      <c r="D22" s="50" t="s">
        <v>63</v>
      </c>
      <c r="E22" s="50"/>
      <c r="F22" s="48">
        <v>183</v>
      </c>
      <c r="G22" s="48" t="s">
        <v>64</v>
      </c>
      <c r="H22" s="48" t="s">
        <v>65</v>
      </c>
      <c r="I22" s="117" t="e">
        <f>'BM7'!#REF!</f>
        <v>#REF!</v>
      </c>
      <c r="J22" s="48">
        <v>196</v>
      </c>
      <c r="K22" s="48">
        <v>204</v>
      </c>
      <c r="L22" s="48" t="s">
        <v>35</v>
      </c>
    </row>
    <row r="23" spans="1:12" s="44" customFormat="1" ht="28.5" customHeight="1">
      <c r="A23" s="48">
        <v>13</v>
      </c>
      <c r="B23" s="49" t="s">
        <v>66</v>
      </c>
      <c r="C23" s="48" t="s">
        <v>6</v>
      </c>
      <c r="D23" s="50" t="s">
        <v>53</v>
      </c>
      <c r="E23" s="50"/>
      <c r="F23" s="48">
        <v>27.8</v>
      </c>
      <c r="G23" s="48" t="s">
        <v>67</v>
      </c>
      <c r="H23" s="48" t="s">
        <v>68</v>
      </c>
      <c r="I23" s="51" t="str">
        <f>H23</f>
        <v>37</v>
      </c>
      <c r="J23" s="48">
        <v>40</v>
      </c>
      <c r="K23" s="48">
        <v>43</v>
      </c>
      <c r="L23" s="48" t="s">
        <v>41</v>
      </c>
    </row>
    <row r="24" spans="1:12" s="44" customFormat="1" ht="34.5" customHeight="1">
      <c r="A24" s="48">
        <v>14</v>
      </c>
      <c r="B24" s="49" t="s">
        <v>80</v>
      </c>
      <c r="C24" s="48" t="s">
        <v>6</v>
      </c>
      <c r="D24" s="50" t="s">
        <v>81</v>
      </c>
      <c r="E24" s="50"/>
      <c r="F24" s="48">
        <v>8.47</v>
      </c>
      <c r="G24" s="48">
        <v>21.5</v>
      </c>
      <c r="H24" s="48">
        <v>12.4</v>
      </c>
      <c r="I24" s="118" t="s">
        <v>133</v>
      </c>
      <c r="J24" s="48">
        <v>18</v>
      </c>
      <c r="K24" s="48"/>
      <c r="L24" s="48" t="s">
        <v>83</v>
      </c>
    </row>
    <row r="25" spans="1:12" s="44" customFormat="1" ht="24.75" customHeight="1">
      <c r="A25" s="48">
        <v>15</v>
      </c>
      <c r="B25" s="49" t="s">
        <v>69</v>
      </c>
      <c r="C25" s="48" t="s">
        <v>6</v>
      </c>
      <c r="D25" s="64" t="e">
        <f>'BM1'!#REF!</f>
        <v>#REF!</v>
      </c>
      <c r="E25" s="64" t="e">
        <f>'BM1'!#REF!</f>
        <v>#REF!</v>
      </c>
      <c r="F25" s="64" t="e">
        <f>'BM1'!#REF!</f>
        <v>#REF!</v>
      </c>
      <c r="G25" s="64" t="e">
        <f>'BM1'!#REF!</f>
        <v>#REF!</v>
      </c>
      <c r="H25" s="64" t="e">
        <f>'BM1'!#REF!</f>
        <v>#REF!</v>
      </c>
      <c r="I25" s="64" t="e">
        <f>'BM1'!#REF!</f>
        <v>#REF!</v>
      </c>
      <c r="J25" s="124" t="e">
        <f>'BM1'!#REF!</f>
        <v>#REF!</v>
      </c>
      <c r="K25" s="48">
        <v>1.16</v>
      </c>
      <c r="L25" s="48" t="s">
        <v>47</v>
      </c>
    </row>
    <row r="26" spans="1:12" s="44" customFormat="1" ht="24.75" customHeight="1">
      <c r="A26" s="48">
        <v>16</v>
      </c>
      <c r="B26" s="49" t="s">
        <v>70</v>
      </c>
      <c r="C26" s="48" t="s">
        <v>71</v>
      </c>
      <c r="D26" s="50" t="s">
        <v>108</v>
      </c>
      <c r="E26" s="50" t="e">
        <f>'BM1'!#REF!</f>
        <v>#REF!</v>
      </c>
      <c r="F26" s="50" t="e">
        <f>'BM1'!#REF!</f>
        <v>#REF!</v>
      </c>
      <c r="G26" s="50" t="e">
        <f>'BM1'!#REF!</f>
        <v>#REF!</v>
      </c>
      <c r="H26" s="50" t="e">
        <f>'BM1'!#REF!</f>
        <v>#REF!</v>
      </c>
      <c r="I26" s="50" t="e">
        <f>'BM1'!#REF!</f>
        <v>#REF!</v>
      </c>
      <c r="J26" s="48" t="e">
        <f>'BM1'!#REF!</f>
        <v>#REF!</v>
      </c>
      <c r="K26" s="48">
        <v>1.8</v>
      </c>
      <c r="L26" s="48" t="s">
        <v>83</v>
      </c>
    </row>
    <row r="27" spans="1:12" s="44" customFormat="1" ht="24.75" customHeight="1">
      <c r="A27" s="48">
        <v>17</v>
      </c>
      <c r="B27" s="49" t="s">
        <v>72</v>
      </c>
      <c r="C27" s="48" t="s">
        <v>6</v>
      </c>
      <c r="D27" s="64" t="e">
        <f>'BM1'!#REF!</f>
        <v>#REF!</v>
      </c>
      <c r="E27" s="64" t="e">
        <f>'BM1'!#REF!</f>
        <v>#REF!</v>
      </c>
      <c r="F27" s="64" t="e">
        <f>'BM1'!#REF!</f>
        <v>#REF!</v>
      </c>
      <c r="G27" s="64" t="e">
        <f>'BM1'!#REF!</f>
        <v>#REF!</v>
      </c>
      <c r="H27" s="64" t="e">
        <f>'BM1'!#REF!</f>
        <v>#REF!</v>
      </c>
      <c r="I27" s="64" t="e">
        <f>'BM1'!#REF!</f>
        <v>#REF!</v>
      </c>
      <c r="J27" s="124" t="e">
        <f>'BM1'!#REF!</f>
        <v>#REF!</v>
      </c>
      <c r="K27" s="48" t="s">
        <v>130</v>
      </c>
      <c r="L27" s="48" t="s">
        <v>83</v>
      </c>
    </row>
    <row r="28" spans="1:12" s="44" customFormat="1" ht="51" customHeight="1">
      <c r="A28" s="48">
        <v>18</v>
      </c>
      <c r="B28" s="49" t="s">
        <v>73</v>
      </c>
      <c r="C28" s="48" t="s">
        <v>6</v>
      </c>
      <c r="D28" s="50">
        <f>'BM8'!E16</f>
        <v>0</v>
      </c>
      <c r="E28" s="50" t="e">
        <f>'BM8'!#REF!</f>
        <v>#REF!</v>
      </c>
      <c r="F28" s="50">
        <f>'BM8'!F16</f>
        <v>0</v>
      </c>
      <c r="G28" s="50">
        <f>'BM8'!G16</f>
        <v>0</v>
      </c>
      <c r="H28" s="50">
        <f>'BM8'!H16</f>
        <v>0</v>
      </c>
      <c r="I28" s="66" t="e">
        <f>'BM8'!#REF!</f>
        <v>#REF!</v>
      </c>
      <c r="J28" s="66">
        <f>'BM8'!I16</f>
        <v>0</v>
      </c>
      <c r="K28" s="48"/>
      <c r="L28" s="48" t="s">
        <v>35</v>
      </c>
    </row>
    <row r="29" spans="1:12" s="44" customFormat="1" ht="24.75" customHeight="1">
      <c r="A29" s="48">
        <v>19</v>
      </c>
      <c r="B29" s="49" t="s">
        <v>74</v>
      </c>
      <c r="C29" s="48" t="s">
        <v>75</v>
      </c>
      <c r="D29" s="50" t="s">
        <v>76</v>
      </c>
      <c r="E29" s="50"/>
      <c r="F29" s="48" t="s">
        <v>77</v>
      </c>
      <c r="G29" s="48" t="s">
        <v>77</v>
      </c>
      <c r="H29" s="54">
        <v>71.7</v>
      </c>
      <c r="I29" s="51">
        <f>H29</f>
        <v>71.7</v>
      </c>
      <c r="J29" s="48" t="s">
        <v>76</v>
      </c>
      <c r="K29" s="48"/>
      <c r="L29" s="48" t="s">
        <v>41</v>
      </c>
    </row>
    <row r="30" spans="1:12" s="44" customFormat="1" ht="33" customHeight="1">
      <c r="A30" s="651" t="s">
        <v>134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</row>
    <row r="31" spans="1:12" s="44" customFormat="1" ht="36.75" customHeight="1">
      <c r="A31" s="45">
        <v>20</v>
      </c>
      <c r="B31" s="46" t="s">
        <v>78</v>
      </c>
      <c r="C31" s="45" t="s">
        <v>6</v>
      </c>
      <c r="D31" s="47">
        <v>15</v>
      </c>
      <c r="E31" s="47"/>
      <c r="F31" s="45" t="s">
        <v>79</v>
      </c>
      <c r="G31" s="45">
        <v>20.8</v>
      </c>
      <c r="H31" s="45" t="s">
        <v>51</v>
      </c>
      <c r="I31" s="119">
        <f>(F31+G31+H31)/3</f>
        <v>16.733333333333334</v>
      </c>
      <c r="J31" s="45">
        <v>17</v>
      </c>
      <c r="K31" s="45">
        <v>18.5</v>
      </c>
      <c r="L31" s="45" t="s">
        <v>83</v>
      </c>
    </row>
    <row r="32" spans="1:12" s="44" customFormat="1" ht="32.25" customHeight="1">
      <c r="A32" s="48">
        <v>21</v>
      </c>
      <c r="B32" s="49" t="s">
        <v>82</v>
      </c>
      <c r="C32" s="48" t="s">
        <v>18</v>
      </c>
      <c r="D32" s="68">
        <f>'BM8'!E28</f>
        <v>0</v>
      </c>
      <c r="E32" s="68" t="e">
        <f>'BM1'!#REF!</f>
        <v>#REF!</v>
      </c>
      <c r="F32" s="68">
        <f>'BM8'!F28</f>
        <v>0</v>
      </c>
      <c r="G32" s="68">
        <f>'BM8'!G28</f>
        <v>0</v>
      </c>
      <c r="H32" s="68">
        <f>'BM8'!H28</f>
        <v>0</v>
      </c>
      <c r="I32" s="68" t="e">
        <f>'BM1'!#REF!</f>
        <v>#REF!</v>
      </c>
      <c r="J32" s="54">
        <f>'BM8'!I28</f>
        <v>0</v>
      </c>
      <c r="K32" s="54">
        <v>15</v>
      </c>
      <c r="L32" s="48" t="s">
        <v>83</v>
      </c>
    </row>
    <row r="33" spans="1:12" s="44" customFormat="1" ht="33.75" customHeight="1">
      <c r="A33" s="48">
        <v>22</v>
      </c>
      <c r="B33" s="49" t="s">
        <v>84</v>
      </c>
      <c r="C33" s="48" t="s">
        <v>6</v>
      </c>
      <c r="D33" s="50">
        <f>'BM8'!E30</f>
        <v>0</v>
      </c>
      <c r="E33" s="50" t="e">
        <f>'BM1'!#REF!</f>
        <v>#REF!</v>
      </c>
      <c r="F33" s="50">
        <f>'BM8'!F30</f>
        <v>0</v>
      </c>
      <c r="G33" s="50">
        <f>'BM8'!G30</f>
        <v>0</v>
      </c>
      <c r="H33" s="50">
        <f>'BM8'!H30</f>
        <v>0</v>
      </c>
      <c r="I33" s="50" t="e">
        <f>'BM1'!#REF!</f>
        <v>#REF!</v>
      </c>
      <c r="J33" s="54">
        <f>'BM8'!I30</f>
        <v>0</v>
      </c>
      <c r="K33" s="54" t="s">
        <v>104</v>
      </c>
      <c r="L33" s="48" t="s">
        <v>83</v>
      </c>
    </row>
    <row r="34" spans="1:12" s="44" customFormat="1" ht="31.5" customHeight="1">
      <c r="A34" s="48">
        <v>23</v>
      </c>
      <c r="B34" s="49" t="s">
        <v>85</v>
      </c>
      <c r="C34" s="48" t="s">
        <v>17</v>
      </c>
      <c r="D34" s="68">
        <f>'BM8'!E27</f>
        <v>0</v>
      </c>
      <c r="E34" s="68" t="e">
        <f>'BM1'!#REF!</f>
        <v>#REF!</v>
      </c>
      <c r="F34" s="68">
        <f>'BM8'!F27</f>
        <v>0</v>
      </c>
      <c r="G34" s="68">
        <f>'BM8'!G27</f>
        <v>0</v>
      </c>
      <c r="H34" s="68">
        <f>'BM8'!H27</f>
        <v>0</v>
      </c>
      <c r="I34" s="68" t="e">
        <f>'BM1'!#REF!</f>
        <v>#REF!</v>
      </c>
      <c r="J34" s="54">
        <f>'BM8'!I27</f>
        <v>0</v>
      </c>
      <c r="K34" s="54">
        <v>74</v>
      </c>
      <c r="L34" s="48" t="s">
        <v>47</v>
      </c>
    </row>
    <row r="35" spans="1:12" s="44" customFormat="1" ht="24.75" customHeight="1">
      <c r="A35" s="48">
        <v>24</v>
      </c>
      <c r="B35" s="49" t="s">
        <v>86</v>
      </c>
      <c r="C35" s="48" t="s">
        <v>87</v>
      </c>
      <c r="D35" s="60" t="e">
        <f>'BM8'!#REF!</f>
        <v>#REF!</v>
      </c>
      <c r="E35" s="60" t="e">
        <f>'BM8'!#REF!</f>
        <v>#REF!</v>
      </c>
      <c r="F35" s="60" t="e">
        <f>'BM8'!#REF!</f>
        <v>#REF!</v>
      </c>
      <c r="G35" s="60" t="e">
        <f>'BM8'!#REF!</f>
        <v>#REF!</v>
      </c>
      <c r="H35" s="60" t="e">
        <f>'BM8'!#REF!</f>
        <v>#REF!</v>
      </c>
      <c r="I35" s="60" t="e">
        <f>'BM8'!#REF!</f>
        <v>#REF!</v>
      </c>
      <c r="J35" s="60" t="e">
        <f>'BM8'!#REF!</f>
        <v>#REF!</v>
      </c>
      <c r="K35" s="48">
        <v>7</v>
      </c>
      <c r="L35" s="48" t="s">
        <v>35</v>
      </c>
    </row>
    <row r="36" spans="1:12" s="44" customFormat="1" ht="35.25" customHeight="1">
      <c r="A36" s="48">
        <v>25</v>
      </c>
      <c r="B36" s="49" t="s">
        <v>88</v>
      </c>
      <c r="C36" s="48" t="s">
        <v>6</v>
      </c>
      <c r="D36" s="67" t="e">
        <f>'BM1'!#REF!</f>
        <v>#REF!</v>
      </c>
      <c r="E36" s="67" t="e">
        <f>'BM1'!#REF!</f>
        <v>#REF!</v>
      </c>
      <c r="F36" s="67" t="e">
        <f>'BM1'!#REF!</f>
        <v>#REF!</v>
      </c>
      <c r="G36" s="67" t="e">
        <f>'BM1'!#REF!</f>
        <v>#REF!</v>
      </c>
      <c r="H36" s="67" t="e">
        <f>'BM1'!#REF!</f>
        <v>#REF!</v>
      </c>
      <c r="I36" s="51" t="e">
        <f>'BM1'!#REF!</f>
        <v>#REF!</v>
      </c>
      <c r="J36" s="48" t="e">
        <f>'BM1'!#REF!</f>
        <v>#REF!</v>
      </c>
      <c r="K36" s="61" t="s">
        <v>16</v>
      </c>
      <c r="L36" s="48" t="s">
        <v>35</v>
      </c>
    </row>
    <row r="37" spans="1:12" s="44" customFormat="1" ht="24.75" customHeight="1">
      <c r="A37" s="48">
        <v>26</v>
      </c>
      <c r="B37" s="49" t="s">
        <v>89</v>
      </c>
      <c r="C37" s="48" t="s">
        <v>90</v>
      </c>
      <c r="D37" s="65" t="e">
        <f>'BM1'!#REF!</f>
        <v>#REF!</v>
      </c>
      <c r="E37" s="65" t="e">
        <f>'BM1'!#REF!</f>
        <v>#REF!</v>
      </c>
      <c r="F37" s="65" t="e">
        <f>'BM1'!#REF!</f>
        <v>#REF!</v>
      </c>
      <c r="G37" s="65" t="e">
        <f>'BM1'!#REF!</f>
        <v>#REF!</v>
      </c>
      <c r="H37" s="65" t="e">
        <f>'BM1'!#REF!</f>
        <v>#REF!</v>
      </c>
      <c r="I37" s="68" t="e">
        <f>'BM1'!#REF!</f>
        <v>#REF!</v>
      </c>
      <c r="J37" s="48" t="e">
        <f>'BM1'!#REF!</f>
        <v>#REF!</v>
      </c>
      <c r="K37" s="48">
        <v>100</v>
      </c>
      <c r="L37" s="48" t="s">
        <v>83</v>
      </c>
    </row>
    <row r="38" spans="1:12" s="44" customFormat="1" ht="24.75" customHeight="1">
      <c r="A38" s="48">
        <v>27</v>
      </c>
      <c r="B38" s="49" t="s">
        <v>91</v>
      </c>
      <c r="C38" s="48" t="s">
        <v>92</v>
      </c>
      <c r="D38" s="50" t="e">
        <f>'BM1'!#REF!</f>
        <v>#REF!</v>
      </c>
      <c r="E38" s="50" t="e">
        <f>'BM1'!#REF!</f>
        <v>#REF!</v>
      </c>
      <c r="F38" s="50" t="e">
        <f>'BM1'!#REF!</f>
        <v>#REF!</v>
      </c>
      <c r="G38" s="50" t="e">
        <f>'BM1'!#REF!</f>
        <v>#REF!</v>
      </c>
      <c r="H38" s="50" t="e">
        <f>'BM1'!#REF!</f>
        <v>#REF!</v>
      </c>
      <c r="I38" s="50" t="e">
        <f>'BM1'!#REF!</f>
        <v>#REF!</v>
      </c>
      <c r="J38" s="124" t="e">
        <f>'BM1'!#REF!</f>
        <v>#REF!</v>
      </c>
      <c r="K38" s="48">
        <v>9.5</v>
      </c>
      <c r="L38" s="48" t="s">
        <v>47</v>
      </c>
    </row>
    <row r="39" spans="1:12" s="44" customFormat="1" ht="24.75" customHeight="1">
      <c r="A39" s="48" t="s">
        <v>93</v>
      </c>
      <c r="B39" s="49" t="s">
        <v>94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95</v>
      </c>
      <c r="C40" s="48" t="s">
        <v>6</v>
      </c>
      <c r="D40" s="50" t="e">
        <f>'BM1'!#REF!</f>
        <v>#REF!</v>
      </c>
      <c r="E40" s="50" t="e">
        <f>'BM1'!#REF!</f>
        <v>#REF!</v>
      </c>
      <c r="F40" s="50" t="e">
        <f>'BM1'!#REF!</f>
        <v>#REF!</v>
      </c>
      <c r="G40" s="50" t="e">
        <f>'BM1'!#REF!</f>
        <v>#REF!</v>
      </c>
      <c r="H40" s="50" t="e">
        <f>'BM1'!#REF!</f>
        <v>#REF!</v>
      </c>
      <c r="I40" s="59" t="e">
        <f>+'BM1'!#REF!</f>
        <v>#REF!</v>
      </c>
      <c r="J40" s="48" t="e">
        <f>'BM1'!#REF!</f>
        <v>#REF!</v>
      </c>
      <c r="K40" s="48">
        <v>40.6</v>
      </c>
      <c r="L40" s="48" t="s">
        <v>47</v>
      </c>
    </row>
    <row r="41" spans="1:12" s="44" customFormat="1" ht="34.5" customHeight="1">
      <c r="A41" s="48">
        <v>29</v>
      </c>
      <c r="B41" s="49" t="s">
        <v>96</v>
      </c>
      <c r="C41" s="48" t="s">
        <v>6</v>
      </c>
      <c r="D41" s="60" t="e">
        <f>'BM1'!#REF!</f>
        <v>#REF!</v>
      </c>
      <c r="E41" s="60" t="e">
        <f>'BM1'!#REF!</f>
        <v>#REF!</v>
      </c>
      <c r="F41" s="60" t="e">
        <f>'BM1'!#REF!</f>
        <v>#REF!</v>
      </c>
      <c r="G41" s="60" t="e">
        <f>'BM1'!#REF!</f>
        <v>#REF!</v>
      </c>
      <c r="H41" s="60" t="e">
        <f>'BM1'!#REF!</f>
        <v>#REF!</v>
      </c>
      <c r="I41" s="51" t="e">
        <f>+'BM1'!#REF!</f>
        <v>#REF!</v>
      </c>
      <c r="J41" s="48" t="e">
        <f>'BM1'!#REF!</f>
        <v>#REF!</v>
      </c>
      <c r="K41" s="48">
        <v>84</v>
      </c>
      <c r="L41" s="48" t="s">
        <v>83</v>
      </c>
    </row>
    <row r="42" spans="1:12" s="44" customFormat="1" ht="31.5" customHeight="1">
      <c r="A42" s="48">
        <v>30</v>
      </c>
      <c r="B42" s="49" t="s">
        <v>97</v>
      </c>
      <c r="C42" s="48" t="s">
        <v>6</v>
      </c>
      <c r="D42" s="60" t="e">
        <f>'BM1'!#REF!</f>
        <v>#REF!</v>
      </c>
      <c r="E42" s="60" t="e">
        <f>'BM1'!#REF!</f>
        <v>#REF!</v>
      </c>
      <c r="F42" s="60" t="e">
        <f>'BM1'!#REF!</f>
        <v>#REF!</v>
      </c>
      <c r="G42" s="60" t="e">
        <f>'BM1'!#REF!</f>
        <v>#REF!</v>
      </c>
      <c r="H42" s="60" t="e">
        <f>'BM1'!#REF!</f>
        <v>#REF!</v>
      </c>
      <c r="I42" s="60" t="e">
        <f>'BM1'!#REF!</f>
        <v>#REF!</v>
      </c>
      <c r="J42" s="48" t="e">
        <f>'BM1'!#REF!</f>
        <v>#REF!</v>
      </c>
      <c r="K42" s="48">
        <v>95</v>
      </c>
      <c r="L42" s="48" t="s">
        <v>35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I4:I5"/>
    <mergeCell ref="J4:K4"/>
    <mergeCell ref="L4:L5"/>
    <mergeCell ref="E4:E5"/>
    <mergeCell ref="D4:D5"/>
    <mergeCell ref="F4:F5"/>
    <mergeCell ref="G4:G5"/>
    <mergeCell ref="H4:H5"/>
    <mergeCell ref="A30:L30"/>
    <mergeCell ref="A1:L1"/>
    <mergeCell ref="A2:L2"/>
    <mergeCell ref="A4:A5"/>
    <mergeCell ref="B4:B5"/>
    <mergeCell ref="C4:C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zoomScalePageLayoutView="0" workbookViewId="0" topLeftCell="A1">
      <selection activeCell="M21" sqref="M21"/>
    </sheetView>
  </sheetViews>
  <sheetFormatPr defaultColWidth="9.140625" defaultRowHeight="12.75"/>
  <cols>
    <col min="1" max="1" width="5.8515625" style="391" customWidth="1"/>
    <col min="2" max="2" width="33.140625" style="386" customWidth="1"/>
    <col min="3" max="3" width="17.421875" style="387" customWidth="1"/>
    <col min="4" max="4" width="18.140625" style="391" customWidth="1"/>
    <col min="5" max="5" width="16.28125" style="370" customWidth="1"/>
    <col min="6" max="6" width="15.28125" style="370" customWidth="1"/>
    <col min="7" max="7" width="17.00390625" style="370" customWidth="1"/>
    <col min="8" max="8" width="12.421875" style="370" customWidth="1"/>
    <col min="9" max="9" width="15.00390625" style="370" customWidth="1"/>
    <col min="10" max="10" width="17.7109375" style="370" customWidth="1"/>
    <col min="11" max="11" width="19.57421875" style="370" customWidth="1"/>
    <col min="12" max="16384" width="9.140625" style="370" customWidth="1"/>
  </cols>
  <sheetData>
    <row r="1" spans="1:11" ht="36.75" customHeight="1">
      <c r="A1" s="370"/>
      <c r="D1" s="387"/>
      <c r="I1" s="408" t="s">
        <v>450</v>
      </c>
      <c r="J1" s="644" t="s">
        <v>462</v>
      </c>
      <c r="K1" s="644"/>
    </row>
    <row r="2" spans="1:11" ht="36.75" customHeight="1">
      <c r="A2" s="370"/>
      <c r="B2" s="645" t="s">
        <v>562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1:11" ht="33" customHeight="1">
      <c r="A3" s="659" t="s">
        <v>520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</row>
    <row r="4" spans="1:11" ht="37.5" customHeight="1">
      <c r="A4" s="660" t="s">
        <v>626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</row>
    <row r="5" spans="1:11" ht="16.5">
      <c r="A5" s="617"/>
      <c r="B5" s="618"/>
      <c r="C5" s="619"/>
      <c r="D5" s="617"/>
      <c r="E5" s="620"/>
      <c r="F5" s="620"/>
      <c r="G5" s="620"/>
      <c r="H5" s="620"/>
      <c r="I5" s="621"/>
      <c r="J5" s="621"/>
      <c r="K5" s="446"/>
    </row>
    <row r="6" spans="1:11" s="388" customFormat="1" ht="81" customHeight="1">
      <c r="A6" s="455" t="s">
        <v>0</v>
      </c>
      <c r="B6" s="455" t="s">
        <v>302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584</v>
      </c>
    </row>
    <row r="7" spans="1:11" ht="29.25" customHeight="1">
      <c r="A7" s="431">
        <v>1</v>
      </c>
      <c r="B7" s="428" t="s">
        <v>339</v>
      </c>
      <c r="C7" s="459" t="s">
        <v>6</v>
      </c>
      <c r="D7" s="467"/>
      <c r="E7" s="480"/>
      <c r="F7" s="480"/>
      <c r="G7" s="478"/>
      <c r="H7" s="478"/>
      <c r="I7" s="478"/>
      <c r="J7" s="478"/>
      <c r="K7" s="439"/>
    </row>
    <row r="8" spans="1:11" s="368" customFormat="1" ht="29.25" customHeight="1">
      <c r="A8" s="431">
        <v>2</v>
      </c>
      <c r="B8" s="428" t="s">
        <v>340</v>
      </c>
      <c r="C8" s="459" t="s">
        <v>466</v>
      </c>
      <c r="D8" s="595"/>
      <c r="E8" s="480"/>
      <c r="F8" s="480"/>
      <c r="G8" s="480"/>
      <c r="H8" s="480"/>
      <c r="I8" s="480"/>
      <c r="J8" s="480"/>
      <c r="K8" s="431"/>
    </row>
    <row r="9" spans="1:11" s="368" customFormat="1" ht="29.25" customHeight="1">
      <c r="A9" s="431">
        <v>3</v>
      </c>
      <c r="B9" s="432" t="s">
        <v>341</v>
      </c>
      <c r="C9" s="426"/>
      <c r="D9" s="467"/>
      <c r="E9" s="468"/>
      <c r="F9" s="480"/>
      <c r="G9" s="480"/>
      <c r="H9" s="480"/>
      <c r="I9" s="480"/>
      <c r="J9" s="480"/>
      <c r="K9" s="431"/>
    </row>
    <row r="10" spans="1:23" ht="26.25" customHeight="1">
      <c r="A10" s="435"/>
      <c r="B10" s="438" t="s">
        <v>342</v>
      </c>
      <c r="C10" s="459" t="s">
        <v>351</v>
      </c>
      <c r="D10" s="467"/>
      <c r="E10" s="468"/>
      <c r="F10" s="468"/>
      <c r="G10" s="468"/>
      <c r="H10" s="468"/>
      <c r="I10" s="468"/>
      <c r="J10" s="468"/>
      <c r="K10" s="435"/>
      <c r="L10" s="394"/>
      <c r="N10" s="392"/>
      <c r="O10" s="394"/>
      <c r="Q10" s="392"/>
      <c r="R10" s="394"/>
      <c r="T10" s="392"/>
      <c r="U10" s="394"/>
      <c r="W10" s="392"/>
    </row>
    <row r="11" spans="1:21" ht="26.25" customHeight="1">
      <c r="A11" s="435"/>
      <c r="B11" s="438" t="s">
        <v>343</v>
      </c>
      <c r="C11" s="459" t="s">
        <v>351</v>
      </c>
      <c r="D11" s="467"/>
      <c r="E11" s="468"/>
      <c r="F11" s="468"/>
      <c r="G11" s="468"/>
      <c r="H11" s="468"/>
      <c r="I11" s="468"/>
      <c r="J11" s="468"/>
      <c r="K11" s="435"/>
      <c r="L11" s="395"/>
      <c r="N11" s="392"/>
      <c r="O11" s="394"/>
      <c r="Q11" s="392"/>
      <c r="R11" s="394"/>
      <c r="T11" s="392"/>
      <c r="U11" s="394"/>
    </row>
    <row r="12" spans="1:23" ht="26.25" customHeight="1">
      <c r="A12" s="435"/>
      <c r="B12" s="438" t="s">
        <v>344</v>
      </c>
      <c r="C12" s="459" t="s">
        <v>351</v>
      </c>
      <c r="D12" s="467"/>
      <c r="E12" s="468"/>
      <c r="F12" s="468"/>
      <c r="G12" s="468"/>
      <c r="H12" s="468"/>
      <c r="I12" s="468"/>
      <c r="J12" s="468"/>
      <c r="K12" s="435"/>
      <c r="L12" s="394"/>
      <c r="N12" s="392"/>
      <c r="O12" s="394"/>
      <c r="Q12" s="392"/>
      <c r="R12" s="394"/>
      <c r="T12" s="392"/>
      <c r="U12" s="394"/>
      <c r="W12" s="392"/>
    </row>
    <row r="13" spans="1:21" ht="26.25" customHeight="1">
      <c r="A13" s="435"/>
      <c r="B13" s="438" t="s">
        <v>345</v>
      </c>
      <c r="C13" s="459" t="s">
        <v>351</v>
      </c>
      <c r="D13" s="467"/>
      <c r="E13" s="468"/>
      <c r="F13" s="468"/>
      <c r="G13" s="468"/>
      <c r="H13" s="468"/>
      <c r="I13" s="468"/>
      <c r="J13" s="468"/>
      <c r="K13" s="435"/>
      <c r="L13" s="394"/>
      <c r="N13" s="392"/>
      <c r="O13" s="394"/>
      <c r="Q13" s="392"/>
      <c r="R13" s="394"/>
      <c r="T13" s="392"/>
      <c r="U13" s="394"/>
    </row>
    <row r="14" spans="1:23" ht="26.25" customHeight="1">
      <c r="A14" s="435"/>
      <c r="B14" s="438" t="s">
        <v>21</v>
      </c>
      <c r="C14" s="459" t="s">
        <v>352</v>
      </c>
      <c r="D14" s="467"/>
      <c r="E14" s="465"/>
      <c r="F14" s="465"/>
      <c r="G14" s="465"/>
      <c r="H14" s="465"/>
      <c r="I14" s="465"/>
      <c r="J14" s="465"/>
      <c r="K14" s="435"/>
      <c r="L14" s="394"/>
      <c r="N14" s="392"/>
      <c r="O14" s="394"/>
      <c r="Q14" s="392"/>
      <c r="R14" s="394"/>
      <c r="T14" s="392"/>
      <c r="U14" s="394"/>
      <c r="W14" s="392"/>
    </row>
    <row r="15" spans="1:11" ht="26.25" customHeight="1">
      <c r="A15" s="435"/>
      <c r="B15" s="463" t="s">
        <v>346</v>
      </c>
      <c r="C15" s="459" t="s">
        <v>352</v>
      </c>
      <c r="D15" s="467"/>
      <c r="E15" s="465"/>
      <c r="F15" s="465"/>
      <c r="G15" s="465"/>
      <c r="H15" s="465"/>
      <c r="I15" s="465"/>
      <c r="J15" s="465"/>
      <c r="K15" s="435"/>
    </row>
    <row r="16" spans="1:11" ht="31.5" customHeight="1">
      <c r="A16" s="435"/>
      <c r="B16" s="463" t="s">
        <v>347</v>
      </c>
      <c r="C16" s="459" t="s">
        <v>353</v>
      </c>
      <c r="D16" s="467"/>
      <c r="E16" s="468"/>
      <c r="F16" s="468"/>
      <c r="G16" s="468"/>
      <c r="H16" s="468"/>
      <c r="I16" s="468"/>
      <c r="J16" s="468"/>
      <c r="K16" s="435"/>
    </row>
    <row r="17" spans="1:11" ht="33.75" customHeight="1">
      <c r="A17" s="435"/>
      <c r="B17" s="463" t="s">
        <v>348</v>
      </c>
      <c r="C17" s="459" t="s">
        <v>324</v>
      </c>
      <c r="D17" s="467"/>
      <c r="E17" s="468"/>
      <c r="F17" s="468"/>
      <c r="G17" s="468"/>
      <c r="H17" s="468"/>
      <c r="I17" s="468"/>
      <c r="J17" s="468"/>
      <c r="K17" s="435"/>
    </row>
    <row r="18" spans="1:11" ht="30" customHeight="1">
      <c r="A18" s="435"/>
      <c r="B18" s="463" t="s">
        <v>349</v>
      </c>
      <c r="C18" s="459" t="s">
        <v>352</v>
      </c>
      <c r="D18" s="467"/>
      <c r="E18" s="465"/>
      <c r="F18" s="465"/>
      <c r="G18" s="465"/>
      <c r="H18" s="465"/>
      <c r="I18" s="465"/>
      <c r="J18" s="465"/>
      <c r="K18" s="435"/>
    </row>
    <row r="19" spans="1:11" ht="30.75" customHeight="1">
      <c r="A19" s="435"/>
      <c r="B19" s="463" t="s">
        <v>350</v>
      </c>
      <c r="C19" s="459" t="s">
        <v>353</v>
      </c>
      <c r="D19" s="467"/>
      <c r="E19" s="465"/>
      <c r="F19" s="465"/>
      <c r="G19" s="465"/>
      <c r="H19" s="465"/>
      <c r="I19" s="465"/>
      <c r="J19" s="465"/>
      <c r="K19" s="435"/>
    </row>
    <row r="20" spans="1:11" ht="16.5">
      <c r="A20" s="425"/>
      <c r="B20" s="444"/>
      <c r="C20" s="445"/>
      <c r="D20" s="597"/>
      <c r="E20" s="598"/>
      <c r="F20" s="598"/>
      <c r="G20" s="598"/>
      <c r="H20" s="598"/>
      <c r="I20" s="598"/>
      <c r="J20" s="598"/>
      <c r="K20" s="446"/>
    </row>
    <row r="21" spans="1:11" ht="16.5">
      <c r="A21" s="425"/>
      <c r="B21" s="658" t="s">
        <v>570</v>
      </c>
      <c r="C21" s="658"/>
      <c r="D21" s="658"/>
      <c r="E21" s="598"/>
      <c r="F21" s="598"/>
      <c r="G21" s="598"/>
      <c r="H21" s="598"/>
      <c r="I21" s="598"/>
      <c r="J21" s="598"/>
      <c r="K21" s="446"/>
    </row>
    <row r="22" spans="1:23" ht="16.5">
      <c r="A22" s="425"/>
      <c r="B22" s="464"/>
      <c r="C22" s="445"/>
      <c r="D22" s="597"/>
      <c r="E22" s="622"/>
      <c r="F22" s="598"/>
      <c r="G22" s="598"/>
      <c r="H22" s="598"/>
      <c r="I22" s="598"/>
      <c r="J22" s="598"/>
      <c r="K22" s="446"/>
      <c r="L22" s="394"/>
      <c r="N22" s="392"/>
      <c r="O22" s="394"/>
      <c r="Q22" s="392"/>
      <c r="R22" s="394"/>
      <c r="T22" s="392"/>
      <c r="U22" s="394"/>
      <c r="W22" s="392"/>
    </row>
    <row r="23" spans="1:11" ht="16.5">
      <c r="A23" s="425"/>
      <c r="B23" s="444"/>
      <c r="C23" s="445"/>
      <c r="D23" s="425"/>
      <c r="E23" s="594"/>
      <c r="F23" s="594"/>
      <c r="G23" s="594"/>
      <c r="H23" s="594"/>
      <c r="I23" s="594"/>
      <c r="J23" s="594"/>
      <c r="K23" s="446"/>
    </row>
    <row r="24" spans="1:11" ht="16.5">
      <c r="A24" s="425"/>
      <c r="B24" s="444"/>
      <c r="C24" s="445"/>
      <c r="D24" s="425"/>
      <c r="E24" s="594"/>
      <c r="F24" s="594"/>
      <c r="G24" s="594"/>
      <c r="H24" s="594"/>
      <c r="I24" s="594"/>
      <c r="J24" s="594"/>
      <c r="K24" s="446"/>
    </row>
    <row r="25" spans="1:11" ht="16.5">
      <c r="A25" s="425"/>
      <c r="B25" s="444"/>
      <c r="C25" s="445"/>
      <c r="D25" s="425"/>
      <c r="E25" s="594"/>
      <c r="F25" s="594"/>
      <c r="G25" s="594"/>
      <c r="H25" s="594"/>
      <c r="I25" s="594"/>
      <c r="J25" s="594"/>
      <c r="K25" s="446"/>
    </row>
    <row r="26" spans="1:11" ht="16.5">
      <c r="A26" s="425"/>
      <c r="B26" s="444"/>
      <c r="C26" s="445"/>
      <c r="D26" s="425"/>
      <c r="E26" s="594"/>
      <c r="F26" s="594"/>
      <c r="G26" s="594"/>
      <c r="H26" s="594"/>
      <c r="I26" s="594"/>
      <c r="J26" s="594"/>
      <c r="K26" s="446"/>
    </row>
    <row r="27" spans="1:11" ht="16.5">
      <c r="A27" s="425"/>
      <c r="B27" s="444"/>
      <c r="C27" s="445"/>
      <c r="D27" s="425"/>
      <c r="E27" s="594"/>
      <c r="F27" s="594"/>
      <c r="G27" s="594"/>
      <c r="H27" s="594"/>
      <c r="I27" s="594"/>
      <c r="J27" s="594"/>
      <c r="K27" s="446"/>
    </row>
    <row r="28" spans="1:11" ht="16.5">
      <c r="A28" s="425"/>
      <c r="B28" s="444"/>
      <c r="C28" s="445"/>
      <c r="D28" s="425"/>
      <c r="E28" s="446"/>
      <c r="F28" s="446"/>
      <c r="G28" s="446"/>
      <c r="H28" s="446"/>
      <c r="I28" s="446"/>
      <c r="J28" s="446"/>
      <c r="K28" s="446"/>
    </row>
    <row r="29" spans="1:11" ht="16.5">
      <c r="A29" s="425"/>
      <c r="B29" s="444"/>
      <c r="C29" s="445"/>
      <c r="D29" s="425"/>
      <c r="E29" s="446"/>
      <c r="F29" s="446"/>
      <c r="G29" s="446"/>
      <c r="H29" s="446"/>
      <c r="I29" s="446"/>
      <c r="J29" s="446"/>
      <c r="K29" s="446"/>
    </row>
    <row r="30" spans="1:11" ht="16.5">
      <c r="A30" s="425"/>
      <c r="B30" s="444"/>
      <c r="C30" s="445"/>
      <c r="D30" s="425"/>
      <c r="E30" s="446"/>
      <c r="F30" s="446"/>
      <c r="G30" s="446"/>
      <c r="H30" s="446"/>
      <c r="I30" s="446"/>
      <c r="J30" s="446"/>
      <c r="K30" s="446"/>
    </row>
    <row r="31" spans="1:11" ht="16.5">
      <c r="A31" s="425"/>
      <c r="B31" s="444"/>
      <c r="C31" s="445"/>
      <c r="D31" s="425"/>
      <c r="E31" s="446"/>
      <c r="F31" s="446"/>
      <c r="G31" s="446"/>
      <c r="H31" s="446"/>
      <c r="I31" s="446"/>
      <c r="J31" s="446"/>
      <c r="K31" s="446"/>
    </row>
    <row r="32" spans="1:11" ht="16.5">
      <c r="A32" s="425"/>
      <c r="B32" s="444"/>
      <c r="C32" s="445"/>
      <c r="D32" s="425"/>
      <c r="E32" s="446"/>
      <c r="F32" s="446"/>
      <c r="G32" s="446"/>
      <c r="H32" s="446"/>
      <c r="I32" s="446"/>
      <c r="J32" s="446"/>
      <c r="K32" s="446"/>
    </row>
    <row r="33" spans="1:11" ht="16.5">
      <c r="A33" s="425"/>
      <c r="B33" s="444"/>
      <c r="C33" s="445"/>
      <c r="D33" s="425"/>
      <c r="E33" s="446"/>
      <c r="F33" s="446"/>
      <c r="G33" s="446"/>
      <c r="H33" s="446"/>
      <c r="I33" s="446"/>
      <c r="J33" s="446"/>
      <c r="K33" s="446"/>
    </row>
    <row r="34" spans="1:11" ht="16.5">
      <c r="A34" s="425"/>
      <c r="B34" s="444"/>
      <c r="C34" s="445"/>
      <c r="D34" s="425"/>
      <c r="E34" s="446"/>
      <c r="F34" s="446"/>
      <c r="G34" s="446"/>
      <c r="H34" s="446"/>
      <c r="I34" s="446"/>
      <c r="J34" s="446"/>
      <c r="K34" s="446"/>
    </row>
    <row r="35" spans="1:11" ht="16.5">
      <c r="A35" s="425"/>
      <c r="B35" s="444"/>
      <c r="C35" s="445"/>
      <c r="D35" s="42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444"/>
      <c r="C36" s="445"/>
      <c r="D36" s="425"/>
      <c r="E36" s="446"/>
      <c r="F36" s="446"/>
      <c r="G36" s="446"/>
      <c r="H36" s="446"/>
      <c r="I36" s="446"/>
      <c r="J36" s="446"/>
      <c r="K36" s="446"/>
    </row>
    <row r="37" spans="1:11" ht="16.5">
      <c r="A37" s="425"/>
      <c r="B37" s="444"/>
      <c r="C37" s="445"/>
      <c r="D37" s="425"/>
      <c r="E37" s="446"/>
      <c r="F37" s="446"/>
      <c r="G37" s="446"/>
      <c r="H37" s="446"/>
      <c r="I37" s="446"/>
      <c r="J37" s="446"/>
      <c r="K37" s="446"/>
    </row>
    <row r="38" spans="1:11" ht="16.5">
      <c r="A38" s="425"/>
      <c r="B38" s="444"/>
      <c r="C38" s="445"/>
      <c r="D38" s="42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5"/>
      <c r="D39" s="42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5"/>
      <c r="D40" s="42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5"/>
      <c r="D41" s="42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5"/>
      <c r="D42" s="42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5"/>
      <c r="D43" s="42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5"/>
      <c r="D44" s="42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5"/>
      <c r="D45" s="42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5"/>
      <c r="D46" s="42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5"/>
      <c r="D47" s="42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5"/>
      <c r="D48" s="42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5"/>
      <c r="D49" s="42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5"/>
      <c r="D50" s="42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5"/>
      <c r="D51" s="42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5"/>
      <c r="D52" s="42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5"/>
      <c r="D53" s="42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5"/>
      <c r="D54" s="425"/>
      <c r="E54" s="446"/>
      <c r="F54" s="446"/>
      <c r="G54" s="446"/>
      <c r="H54" s="446"/>
      <c r="I54" s="446"/>
      <c r="J54" s="446"/>
      <c r="K54" s="446"/>
    </row>
    <row r="55" spans="1:11" ht="16.5">
      <c r="A55" s="425"/>
      <c r="B55" s="444"/>
      <c r="C55" s="445"/>
      <c r="D55" s="425"/>
      <c r="E55" s="446"/>
      <c r="F55" s="446"/>
      <c r="G55" s="446"/>
      <c r="H55" s="446"/>
      <c r="I55" s="446"/>
      <c r="J55" s="446"/>
      <c r="K55" s="446"/>
    </row>
    <row r="56" spans="1:11" ht="16.5">
      <c r="A56" s="425"/>
      <c r="B56" s="444"/>
      <c r="C56" s="445"/>
      <c r="D56" s="425"/>
      <c r="E56" s="446"/>
      <c r="F56" s="446"/>
      <c r="G56" s="446"/>
      <c r="H56" s="446"/>
      <c r="I56" s="446"/>
      <c r="J56" s="446"/>
      <c r="K56" s="446"/>
    </row>
    <row r="57" spans="1:11" ht="16.5">
      <c r="A57" s="425"/>
      <c r="B57" s="444"/>
      <c r="C57" s="445"/>
      <c r="D57" s="425"/>
      <c r="E57" s="446"/>
      <c r="F57" s="446"/>
      <c r="G57" s="446"/>
      <c r="H57" s="446"/>
      <c r="I57" s="446"/>
      <c r="J57" s="446"/>
      <c r="K57" s="446"/>
    </row>
    <row r="58" spans="1:11" ht="16.5">
      <c r="A58" s="425"/>
      <c r="B58" s="444"/>
      <c r="C58" s="445"/>
      <c r="D58" s="425"/>
      <c r="E58" s="446"/>
      <c r="F58" s="446"/>
      <c r="G58" s="446"/>
      <c r="H58" s="446"/>
      <c r="I58" s="446"/>
      <c r="J58" s="446"/>
      <c r="K58" s="446"/>
    </row>
    <row r="59" spans="1:11" ht="16.5">
      <c r="A59" s="425"/>
      <c r="B59" s="444"/>
      <c r="C59" s="445"/>
      <c r="D59" s="425"/>
      <c r="E59" s="446"/>
      <c r="F59" s="446"/>
      <c r="G59" s="446"/>
      <c r="H59" s="446"/>
      <c r="I59" s="446"/>
      <c r="J59" s="446"/>
      <c r="K59" s="446"/>
    </row>
    <row r="60" spans="1:11" ht="16.5">
      <c r="A60" s="425"/>
      <c r="B60" s="444"/>
      <c r="C60" s="445"/>
      <c r="D60" s="425"/>
      <c r="E60" s="446"/>
      <c r="F60" s="446"/>
      <c r="G60" s="446"/>
      <c r="H60" s="446"/>
      <c r="I60" s="446"/>
      <c r="J60" s="446"/>
      <c r="K60" s="446"/>
    </row>
    <row r="61" spans="1:11" ht="16.5">
      <c r="A61" s="425"/>
      <c r="B61" s="444"/>
      <c r="C61" s="445"/>
      <c r="D61" s="425"/>
      <c r="E61" s="446"/>
      <c r="F61" s="446"/>
      <c r="G61" s="446"/>
      <c r="H61" s="446"/>
      <c r="I61" s="446"/>
      <c r="J61" s="446"/>
      <c r="K61" s="446"/>
    </row>
    <row r="62" spans="1:11" ht="16.5">
      <c r="A62" s="425"/>
      <c r="B62" s="444"/>
      <c r="C62" s="445"/>
      <c r="D62" s="42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5"/>
      <c r="D63" s="42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5"/>
      <c r="D64" s="42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5"/>
      <c r="D65" s="42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5"/>
      <c r="D66" s="42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5"/>
      <c r="D67" s="42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5"/>
      <c r="D68" s="42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5"/>
      <c r="D69" s="42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5"/>
      <c r="D70" s="42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5"/>
      <c r="D71" s="42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5"/>
      <c r="D72" s="42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5"/>
      <c r="D73" s="42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5"/>
      <c r="D74" s="42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5"/>
      <c r="D75" s="42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5"/>
      <c r="D76" s="42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5"/>
      <c r="D77" s="42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5"/>
      <c r="D78" s="42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5"/>
      <c r="D79" s="42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5"/>
      <c r="D80" s="42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5"/>
      <c r="D81" s="42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5"/>
      <c r="D82" s="42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5"/>
      <c r="D83" s="42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5"/>
      <c r="D84" s="42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5"/>
      <c r="D85" s="42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5"/>
      <c r="D86" s="42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5"/>
      <c r="D87" s="42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5"/>
      <c r="D88" s="42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5"/>
      <c r="D89" s="42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5"/>
      <c r="D90" s="42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5"/>
      <c r="D91" s="42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5"/>
      <c r="D92" s="42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5"/>
      <c r="D93" s="42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5"/>
      <c r="D94" s="42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5"/>
      <c r="D95" s="42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5"/>
      <c r="D96" s="42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5"/>
      <c r="D97" s="42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5"/>
      <c r="D98" s="42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5"/>
      <c r="D99" s="42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5"/>
      <c r="D100" s="42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5"/>
      <c r="D101" s="42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5"/>
      <c r="D102" s="42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5"/>
      <c r="D103" s="42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5"/>
      <c r="D104" s="42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5"/>
      <c r="D105" s="42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5"/>
      <c r="D106" s="42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5"/>
      <c r="D107" s="42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5"/>
      <c r="D108" s="42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5"/>
      <c r="D109" s="42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5"/>
      <c r="D110" s="42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5"/>
      <c r="D111" s="42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5"/>
      <c r="D112" s="42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5"/>
      <c r="D113" s="42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5"/>
      <c r="D114" s="42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5"/>
      <c r="D115" s="42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5"/>
      <c r="D116" s="42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5"/>
      <c r="D117" s="42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5"/>
      <c r="D118" s="42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5"/>
      <c r="D119" s="42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5"/>
      <c r="D120" s="42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5"/>
      <c r="D121" s="42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5"/>
      <c r="D122" s="42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5"/>
      <c r="D123" s="42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5"/>
      <c r="D124" s="42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5"/>
      <c r="D125" s="42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5"/>
      <c r="D126" s="42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5"/>
      <c r="D127" s="42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5"/>
      <c r="D128" s="42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5"/>
      <c r="D129" s="42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5"/>
      <c r="D130" s="42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5"/>
      <c r="D131" s="42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5"/>
      <c r="D132" s="42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5"/>
      <c r="D133" s="42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5"/>
      <c r="D134" s="42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5"/>
      <c r="D135" s="42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5"/>
      <c r="D136" s="42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5"/>
      <c r="D137" s="42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5"/>
      <c r="D138" s="42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5"/>
      <c r="D139" s="42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5"/>
      <c r="D140" s="42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5"/>
      <c r="D141" s="42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5"/>
      <c r="D142" s="42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5"/>
      <c r="D143" s="42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5"/>
      <c r="D144" s="42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5"/>
      <c r="D145" s="42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5"/>
      <c r="D146" s="42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5"/>
      <c r="D147" s="42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5"/>
      <c r="D148" s="42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5"/>
      <c r="D149" s="42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5"/>
      <c r="D150" s="42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5"/>
      <c r="D151" s="42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5"/>
      <c r="D152" s="42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5"/>
      <c r="D153" s="42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5"/>
      <c r="D154" s="42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5"/>
      <c r="D155" s="42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5"/>
      <c r="D156" s="42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5"/>
      <c r="D157" s="42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5"/>
      <c r="D158" s="42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5"/>
      <c r="D159" s="42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5"/>
      <c r="D160" s="42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5"/>
      <c r="D161" s="42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5"/>
      <c r="D162" s="42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5"/>
      <c r="D163" s="42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5"/>
      <c r="D164" s="42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5"/>
      <c r="D165" s="42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5"/>
      <c r="D166" s="42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5"/>
      <c r="D167" s="42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5"/>
      <c r="D168" s="42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5"/>
      <c r="D169" s="42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5"/>
      <c r="D170" s="42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5"/>
      <c r="D171" s="42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5"/>
      <c r="D172" s="42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5"/>
      <c r="D173" s="42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5"/>
      <c r="D174" s="42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5"/>
      <c r="D175" s="42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5"/>
      <c r="D176" s="42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5"/>
      <c r="D177" s="42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5"/>
      <c r="D178" s="42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5"/>
      <c r="D179" s="42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5"/>
      <c r="D180" s="42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5"/>
      <c r="D181" s="42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5"/>
      <c r="D182" s="42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5"/>
      <c r="D183" s="42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5"/>
      <c r="D184" s="42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5"/>
      <c r="D185" s="42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5"/>
      <c r="D186" s="42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5"/>
      <c r="D187" s="42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5"/>
      <c r="D188" s="42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5"/>
      <c r="D189" s="42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5"/>
      <c r="D190" s="42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5"/>
      <c r="D191" s="42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5"/>
      <c r="D192" s="42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5"/>
      <c r="D193" s="42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5"/>
      <c r="D194" s="42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5"/>
      <c r="D195" s="42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5"/>
      <c r="D196" s="42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5"/>
      <c r="D197" s="42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5"/>
      <c r="D198" s="42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5"/>
      <c r="D199" s="42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5"/>
      <c r="D200" s="42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5"/>
      <c r="D201" s="42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5"/>
      <c r="D202" s="42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5"/>
      <c r="D203" s="42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5"/>
      <c r="D204" s="42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5"/>
      <c r="D205" s="42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5"/>
      <c r="D206" s="42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5"/>
      <c r="D207" s="42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5"/>
      <c r="D208" s="42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5"/>
      <c r="D209" s="42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5"/>
      <c r="D210" s="42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5"/>
      <c r="D211" s="42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5"/>
      <c r="D212" s="42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5"/>
      <c r="D213" s="42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5"/>
      <c r="D214" s="42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5"/>
      <c r="D215" s="42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5"/>
      <c r="D216" s="42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5"/>
      <c r="D217" s="42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5"/>
      <c r="D218" s="42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5"/>
      <c r="D219" s="42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5"/>
      <c r="D220" s="42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5"/>
      <c r="D221" s="42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5"/>
      <c r="D222" s="42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5"/>
      <c r="D223" s="42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5"/>
      <c r="D224" s="42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5"/>
      <c r="D225" s="42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5"/>
      <c r="D226" s="42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5"/>
      <c r="D227" s="42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5"/>
      <c r="D228" s="42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5"/>
      <c r="D229" s="42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5"/>
      <c r="D230" s="42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5"/>
      <c r="D231" s="42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5"/>
      <c r="D232" s="42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5"/>
      <c r="D233" s="42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5"/>
      <c r="D234" s="42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5"/>
      <c r="D235" s="42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5"/>
      <c r="D236" s="42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5"/>
      <c r="D237" s="42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5"/>
      <c r="D238" s="42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5"/>
      <c r="D239" s="42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5"/>
      <c r="D240" s="42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5"/>
      <c r="D241" s="42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5"/>
      <c r="D242" s="42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5"/>
      <c r="D243" s="425"/>
      <c r="E243" s="446"/>
      <c r="F243" s="446"/>
      <c r="G243" s="446"/>
      <c r="H243" s="446"/>
      <c r="I243" s="446"/>
      <c r="J243" s="446"/>
      <c r="K243" s="446"/>
    </row>
    <row r="244" spans="1:11" ht="16.5">
      <c r="A244" s="425"/>
      <c r="B244" s="444"/>
      <c r="C244" s="445"/>
      <c r="D244" s="425"/>
      <c r="E244" s="446"/>
      <c r="F244" s="446"/>
      <c r="G244" s="446"/>
      <c r="H244" s="446"/>
      <c r="I244" s="446"/>
      <c r="J244" s="446"/>
      <c r="K244" s="446"/>
    </row>
    <row r="245" spans="1:11" ht="16.5">
      <c r="A245" s="425"/>
      <c r="B245" s="444"/>
      <c r="C245" s="445"/>
      <c r="D245" s="425"/>
      <c r="E245" s="446"/>
      <c r="F245" s="446"/>
      <c r="G245" s="446"/>
      <c r="H245" s="446"/>
      <c r="I245" s="446"/>
      <c r="J245" s="446"/>
      <c r="K245" s="446"/>
    </row>
    <row r="246" spans="1:11" ht="16.5">
      <c r="A246" s="425"/>
      <c r="B246" s="444"/>
      <c r="C246" s="445"/>
      <c r="D246" s="425"/>
      <c r="E246" s="446"/>
      <c r="F246" s="446"/>
      <c r="G246" s="446"/>
      <c r="H246" s="446"/>
      <c r="I246" s="446"/>
      <c r="J246" s="446"/>
      <c r="K246" s="446"/>
    </row>
    <row r="247" spans="1:11" ht="16.5">
      <c r="A247" s="425"/>
      <c r="B247" s="444"/>
      <c r="C247" s="445"/>
      <c r="D247" s="425"/>
      <c r="E247" s="446"/>
      <c r="F247" s="446"/>
      <c r="G247" s="446"/>
      <c r="H247" s="446"/>
      <c r="I247" s="446"/>
      <c r="J247" s="446"/>
      <c r="K247" s="446"/>
    </row>
    <row r="248" spans="1:11" ht="16.5">
      <c r="A248" s="425"/>
      <c r="B248" s="444"/>
      <c r="C248" s="445"/>
      <c r="D248" s="425"/>
      <c r="E248" s="446"/>
      <c r="F248" s="446"/>
      <c r="G248" s="446"/>
      <c r="H248" s="446"/>
      <c r="I248" s="446"/>
      <c r="J248" s="446"/>
      <c r="K248" s="446"/>
    </row>
    <row r="249" spans="1:11" ht="16.5">
      <c r="A249" s="425"/>
      <c r="B249" s="444"/>
      <c r="C249" s="445"/>
      <c r="D249" s="425"/>
      <c r="E249" s="446"/>
      <c r="F249" s="446"/>
      <c r="G249" s="446"/>
      <c r="H249" s="446"/>
      <c r="I249" s="446"/>
      <c r="J249" s="446"/>
      <c r="K249" s="446"/>
    </row>
  </sheetData>
  <sheetProtection/>
  <mergeCells count="5">
    <mergeCell ref="B21:D21"/>
    <mergeCell ref="A3:K3"/>
    <mergeCell ref="A4:K4"/>
    <mergeCell ref="J1:K1"/>
    <mergeCell ref="B2:K2"/>
  </mergeCells>
  <printOptions horizontalCentered="1"/>
  <pageMargins left="0.6692913385826772" right="0.4724409448818898" top="0.7480314960629921" bottom="0.9055118110236221" header="0.5118110236220472" footer="0.4724409448818898"/>
  <pageSetup fitToHeight="0" fitToWidth="1" horizontalDpi="600" verticalDpi="600" orientation="landscape" paperSize="9" scale="73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zoomScale="70" zoomScaleNormal="70" zoomScalePageLayoutView="0" workbookViewId="0" topLeftCell="A1">
      <selection activeCell="H31" sqref="H31"/>
    </sheetView>
  </sheetViews>
  <sheetFormatPr defaultColWidth="9.140625" defaultRowHeight="12.75"/>
  <cols>
    <col min="1" max="1" width="6.421875" style="385" customWidth="1"/>
    <col min="2" max="2" width="33.140625" style="386" customWidth="1"/>
    <col min="3" max="3" width="13.140625" style="387" customWidth="1"/>
    <col min="4" max="4" width="14.8515625" style="391" customWidth="1"/>
    <col min="5" max="5" width="14.57421875" style="370" customWidth="1"/>
    <col min="6" max="6" width="13.7109375" style="370" customWidth="1"/>
    <col min="7" max="7" width="14.8515625" style="370" customWidth="1"/>
    <col min="8" max="8" width="14.28125" style="370" customWidth="1"/>
    <col min="9" max="9" width="13.57421875" style="370" customWidth="1"/>
    <col min="10" max="10" width="16.8515625" style="370" customWidth="1"/>
    <col min="11" max="11" width="19.57421875" style="370" customWidth="1"/>
    <col min="12" max="16384" width="9.140625" style="370" customWidth="1"/>
  </cols>
  <sheetData>
    <row r="1" spans="1:11" ht="36.75" customHeight="1">
      <c r="A1" s="370"/>
      <c r="D1" s="387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0.75" customHeight="1">
      <c r="A3" s="662" t="s">
        <v>519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33.75" customHeight="1">
      <c r="A4" s="662" t="s">
        <v>583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16.5">
      <c r="A5" s="599"/>
      <c r="B5" s="444"/>
      <c r="C5" s="445"/>
      <c r="D5" s="425"/>
      <c r="E5" s="446"/>
      <c r="F5" s="446"/>
      <c r="G5" s="446"/>
      <c r="H5" s="446"/>
      <c r="I5" s="446"/>
      <c r="J5" s="446"/>
      <c r="K5" s="446"/>
    </row>
    <row r="6" spans="1:11" s="388" customFormat="1" ht="89.25" customHeight="1">
      <c r="A6" s="600" t="s">
        <v>0</v>
      </c>
      <c r="B6" s="455" t="s">
        <v>302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584</v>
      </c>
    </row>
    <row r="7" spans="1:23" s="368" customFormat="1" ht="27" customHeight="1">
      <c r="A7" s="601" t="s">
        <v>291</v>
      </c>
      <c r="B7" s="432" t="s">
        <v>354</v>
      </c>
      <c r="C7" s="459" t="s">
        <v>466</v>
      </c>
      <c r="D7" s="467"/>
      <c r="E7" s="480"/>
      <c r="F7" s="480"/>
      <c r="G7" s="480"/>
      <c r="H7" s="480"/>
      <c r="I7" s="480"/>
      <c r="J7" s="480"/>
      <c r="K7" s="431"/>
      <c r="L7" s="396"/>
      <c r="N7" s="397"/>
      <c r="O7" s="396"/>
      <c r="Q7" s="397"/>
      <c r="R7" s="396"/>
      <c r="T7" s="397"/>
      <c r="U7" s="396"/>
      <c r="W7" s="397"/>
    </row>
    <row r="8" spans="1:11" s="368" customFormat="1" ht="33" customHeight="1">
      <c r="A8" s="601" t="s">
        <v>223</v>
      </c>
      <c r="B8" s="432" t="s">
        <v>341</v>
      </c>
      <c r="C8" s="426"/>
      <c r="D8" s="467"/>
      <c r="E8" s="480"/>
      <c r="F8" s="480"/>
      <c r="G8" s="480"/>
      <c r="H8" s="480"/>
      <c r="I8" s="480"/>
      <c r="J8" s="480"/>
      <c r="K8" s="431"/>
    </row>
    <row r="9" spans="1:11" ht="28.5" customHeight="1">
      <c r="A9" s="607"/>
      <c r="B9" s="438" t="s">
        <v>453</v>
      </c>
      <c r="C9" s="459" t="s">
        <v>363</v>
      </c>
      <c r="D9" s="467"/>
      <c r="E9" s="468"/>
      <c r="F9" s="468"/>
      <c r="G9" s="468"/>
      <c r="H9" s="468"/>
      <c r="I9" s="468"/>
      <c r="J9" s="468"/>
      <c r="K9" s="435"/>
    </row>
    <row r="10" spans="1:11" ht="24" customHeight="1">
      <c r="A10" s="607"/>
      <c r="B10" s="440" t="s">
        <v>355</v>
      </c>
      <c r="C10" s="441" t="s">
        <v>351</v>
      </c>
      <c r="D10" s="467"/>
      <c r="E10" s="468"/>
      <c r="F10" s="468"/>
      <c r="G10" s="614"/>
      <c r="H10" s="468"/>
      <c r="I10" s="468"/>
      <c r="J10" s="468"/>
      <c r="K10" s="435"/>
    </row>
    <row r="11" spans="1:11" ht="27" customHeight="1">
      <c r="A11" s="607"/>
      <c r="B11" s="440" t="s">
        <v>362</v>
      </c>
      <c r="C11" s="441" t="s">
        <v>364</v>
      </c>
      <c r="D11" s="467"/>
      <c r="E11" s="468"/>
      <c r="F11" s="615"/>
      <c r="G11" s="615"/>
      <c r="H11" s="615"/>
      <c r="I11" s="615"/>
      <c r="J11" s="615"/>
      <c r="K11" s="435"/>
    </row>
    <row r="12" spans="1:11" ht="27" customHeight="1">
      <c r="A12" s="607"/>
      <c r="B12" s="438" t="s">
        <v>356</v>
      </c>
      <c r="C12" s="459" t="s">
        <v>351</v>
      </c>
      <c r="D12" s="467"/>
      <c r="E12" s="468"/>
      <c r="F12" s="468"/>
      <c r="G12" s="468"/>
      <c r="H12" s="468"/>
      <c r="I12" s="468"/>
      <c r="J12" s="468"/>
      <c r="K12" s="435"/>
    </row>
    <row r="13" spans="1:11" ht="27" customHeight="1">
      <c r="A13" s="607"/>
      <c r="B13" s="440" t="s">
        <v>222</v>
      </c>
      <c r="C13" s="441" t="s">
        <v>351</v>
      </c>
      <c r="D13" s="467"/>
      <c r="E13" s="468"/>
      <c r="F13" s="586"/>
      <c r="G13" s="468"/>
      <c r="H13" s="468"/>
      <c r="I13" s="468"/>
      <c r="J13" s="468"/>
      <c r="K13" s="435"/>
    </row>
    <row r="14" spans="1:23" ht="27" customHeight="1">
      <c r="A14" s="607"/>
      <c r="B14" s="438" t="s">
        <v>357</v>
      </c>
      <c r="C14" s="459" t="s">
        <v>351</v>
      </c>
      <c r="D14" s="467"/>
      <c r="E14" s="468"/>
      <c r="F14" s="468"/>
      <c r="G14" s="586"/>
      <c r="H14" s="468"/>
      <c r="I14" s="468"/>
      <c r="J14" s="468"/>
      <c r="K14" s="435"/>
      <c r="L14" s="394"/>
      <c r="N14" s="392"/>
      <c r="O14" s="394"/>
      <c r="Q14" s="392"/>
      <c r="R14" s="394"/>
      <c r="T14" s="392"/>
      <c r="U14" s="394"/>
      <c r="W14" s="392"/>
    </row>
    <row r="15" spans="1:21" ht="37.5" customHeight="1">
      <c r="A15" s="607"/>
      <c r="B15" s="438" t="s">
        <v>358</v>
      </c>
      <c r="C15" s="459" t="s">
        <v>351</v>
      </c>
      <c r="D15" s="467"/>
      <c r="E15" s="468"/>
      <c r="F15" s="468"/>
      <c r="G15" s="468"/>
      <c r="H15" s="586"/>
      <c r="I15" s="586"/>
      <c r="J15" s="586"/>
      <c r="K15" s="435"/>
      <c r="L15" s="394"/>
      <c r="N15" s="392"/>
      <c r="O15" s="394"/>
      <c r="Q15" s="392"/>
      <c r="R15" s="394"/>
      <c r="T15" s="392"/>
      <c r="U15" s="394"/>
    </row>
    <row r="16" spans="1:23" ht="27" customHeight="1">
      <c r="A16" s="607"/>
      <c r="B16" s="438" t="s">
        <v>359</v>
      </c>
      <c r="C16" s="459" t="s">
        <v>351</v>
      </c>
      <c r="D16" s="467"/>
      <c r="E16" s="468"/>
      <c r="F16" s="468"/>
      <c r="G16" s="468"/>
      <c r="H16" s="468"/>
      <c r="I16" s="468"/>
      <c r="J16" s="468"/>
      <c r="K16" s="435"/>
      <c r="L16" s="394"/>
      <c r="N16" s="392"/>
      <c r="O16" s="394"/>
      <c r="Q16" s="392"/>
      <c r="R16" s="394"/>
      <c r="T16" s="392"/>
      <c r="U16" s="394"/>
      <c r="W16" s="392"/>
    </row>
    <row r="17" spans="1:21" ht="27" customHeight="1">
      <c r="A17" s="607"/>
      <c r="B17" s="438" t="s">
        <v>360</v>
      </c>
      <c r="C17" s="459" t="s">
        <v>351</v>
      </c>
      <c r="D17" s="467"/>
      <c r="E17" s="468"/>
      <c r="F17" s="468"/>
      <c r="G17" s="468"/>
      <c r="H17" s="468"/>
      <c r="I17" s="468"/>
      <c r="J17" s="468"/>
      <c r="K17" s="435"/>
      <c r="L17" s="394"/>
      <c r="N17" s="392"/>
      <c r="O17" s="394"/>
      <c r="Q17" s="392"/>
      <c r="R17" s="394"/>
      <c r="T17" s="392"/>
      <c r="U17" s="394"/>
    </row>
    <row r="18" spans="1:23" ht="27" customHeight="1">
      <c r="A18" s="607"/>
      <c r="B18" s="438" t="s">
        <v>138</v>
      </c>
      <c r="C18" s="459" t="s">
        <v>365</v>
      </c>
      <c r="D18" s="467"/>
      <c r="E18" s="468"/>
      <c r="F18" s="468"/>
      <c r="G18" s="468"/>
      <c r="H18" s="468"/>
      <c r="I18" s="468"/>
      <c r="J18" s="468"/>
      <c r="K18" s="435"/>
      <c r="L18" s="394"/>
      <c r="N18" s="392"/>
      <c r="O18" s="394"/>
      <c r="Q18" s="392"/>
      <c r="R18" s="394"/>
      <c r="T18" s="392"/>
      <c r="U18" s="394"/>
      <c r="W18" s="392"/>
    </row>
    <row r="19" spans="1:11" ht="27" customHeight="1">
      <c r="A19" s="607"/>
      <c r="B19" s="438" t="s">
        <v>361</v>
      </c>
      <c r="C19" s="459" t="s">
        <v>366</v>
      </c>
      <c r="D19" s="467"/>
      <c r="E19" s="468"/>
      <c r="F19" s="468"/>
      <c r="G19" s="468"/>
      <c r="H19" s="468"/>
      <c r="I19" s="468"/>
      <c r="J19" s="468"/>
      <c r="K19" s="435"/>
    </row>
    <row r="20" spans="1:11" ht="31.5" customHeight="1">
      <c r="A20" s="616"/>
      <c r="B20" s="440" t="s">
        <v>451</v>
      </c>
      <c r="C20" s="441" t="s">
        <v>6</v>
      </c>
      <c r="D20" s="441"/>
      <c r="E20" s="593"/>
      <c r="F20" s="592"/>
      <c r="G20" s="592"/>
      <c r="H20" s="592"/>
      <c r="I20" s="592"/>
      <c r="J20" s="592"/>
      <c r="K20" s="593"/>
    </row>
    <row r="21" spans="1:11" ht="31.5" customHeight="1">
      <c r="A21" s="616"/>
      <c r="B21" s="440" t="s">
        <v>452</v>
      </c>
      <c r="C21" s="441" t="s">
        <v>6</v>
      </c>
      <c r="D21" s="441"/>
      <c r="E21" s="593"/>
      <c r="F21" s="592"/>
      <c r="G21" s="592"/>
      <c r="H21" s="592"/>
      <c r="I21" s="592"/>
      <c r="J21" s="592"/>
      <c r="K21" s="593"/>
    </row>
    <row r="22" spans="1:11" ht="16.5">
      <c r="A22" s="599"/>
      <c r="B22" s="444"/>
      <c r="C22" s="445"/>
      <c r="D22" s="597"/>
      <c r="E22" s="598"/>
      <c r="F22" s="598"/>
      <c r="G22" s="598"/>
      <c r="H22" s="598"/>
      <c r="I22" s="598"/>
      <c r="J22" s="598"/>
      <c r="K22" s="446"/>
    </row>
    <row r="23" spans="1:11" ht="62.25" customHeight="1" hidden="1">
      <c r="A23" s="599"/>
      <c r="B23" s="663" t="s">
        <v>224</v>
      </c>
      <c r="C23" s="663"/>
      <c r="D23" s="663"/>
      <c r="E23" s="663"/>
      <c r="F23" s="663"/>
      <c r="G23" s="663"/>
      <c r="H23" s="663"/>
      <c r="I23" s="663"/>
      <c r="J23" s="663"/>
      <c r="K23" s="663"/>
    </row>
    <row r="24" spans="1:11" ht="16.5">
      <c r="A24" s="599"/>
      <c r="B24" s="658" t="s">
        <v>570</v>
      </c>
      <c r="C24" s="658"/>
      <c r="D24" s="658"/>
      <c r="E24" s="594"/>
      <c r="F24" s="594"/>
      <c r="G24" s="594"/>
      <c r="H24" s="594"/>
      <c r="I24" s="594"/>
      <c r="J24" s="594"/>
      <c r="K24" s="446"/>
    </row>
    <row r="25" spans="1:11" ht="16.5">
      <c r="A25" s="599"/>
      <c r="B25" s="444"/>
      <c r="C25" s="445"/>
      <c r="D25" s="425"/>
      <c r="E25" s="594"/>
      <c r="F25" s="594"/>
      <c r="G25" s="594"/>
      <c r="H25" s="594"/>
      <c r="I25" s="594"/>
      <c r="J25" s="594"/>
      <c r="K25" s="446"/>
    </row>
    <row r="26" spans="1:23" ht="16.5">
      <c r="A26" s="599"/>
      <c r="B26" s="464"/>
      <c r="C26" s="445"/>
      <c r="D26" s="425"/>
      <c r="E26" s="458"/>
      <c r="F26" s="446"/>
      <c r="G26" s="446"/>
      <c r="H26" s="446"/>
      <c r="I26" s="446"/>
      <c r="J26" s="446"/>
      <c r="K26" s="446"/>
      <c r="L26" s="394"/>
      <c r="N26" s="392"/>
      <c r="O26" s="394"/>
      <c r="Q26" s="392"/>
      <c r="R26" s="394"/>
      <c r="T26" s="392"/>
      <c r="U26" s="394"/>
      <c r="W26" s="392"/>
    </row>
    <row r="27" spans="1:11" ht="16.5">
      <c r="A27" s="599"/>
      <c r="B27" s="444"/>
      <c r="C27" s="445"/>
      <c r="D27" s="425"/>
      <c r="E27" s="446"/>
      <c r="F27" s="446"/>
      <c r="G27" s="446"/>
      <c r="H27" s="446"/>
      <c r="I27" s="446"/>
      <c r="J27" s="446"/>
      <c r="K27" s="446"/>
    </row>
    <row r="28" spans="1:11" ht="16.5">
      <c r="A28" s="599"/>
      <c r="B28" s="444"/>
      <c r="C28" s="445"/>
      <c r="D28" s="425"/>
      <c r="E28" s="446"/>
      <c r="F28" s="446"/>
      <c r="G28" s="446"/>
      <c r="H28" s="446"/>
      <c r="I28" s="446"/>
      <c r="J28" s="446"/>
      <c r="K28" s="446"/>
    </row>
    <row r="29" spans="1:11" ht="16.5">
      <c r="A29" s="599"/>
      <c r="B29" s="444"/>
      <c r="C29" s="445"/>
      <c r="D29" s="425"/>
      <c r="E29" s="446"/>
      <c r="F29" s="446"/>
      <c r="G29" s="446"/>
      <c r="H29" s="446"/>
      <c r="I29" s="446"/>
      <c r="J29" s="446"/>
      <c r="K29" s="446"/>
    </row>
    <row r="30" spans="1:11" ht="16.5">
      <c r="A30" s="599"/>
      <c r="B30" s="444"/>
      <c r="C30" s="445"/>
      <c r="D30" s="425"/>
      <c r="E30" s="446"/>
      <c r="F30" s="446"/>
      <c r="G30" s="446"/>
      <c r="H30" s="446"/>
      <c r="I30" s="446"/>
      <c r="J30" s="446"/>
      <c r="K30" s="446"/>
    </row>
    <row r="31" spans="1:11" ht="16.5">
      <c r="A31" s="599"/>
      <c r="B31" s="444"/>
      <c r="C31" s="445"/>
      <c r="D31" s="425"/>
      <c r="E31" s="446"/>
      <c r="F31" s="446"/>
      <c r="G31" s="446"/>
      <c r="H31" s="446"/>
      <c r="I31" s="446"/>
      <c r="J31" s="446"/>
      <c r="K31" s="446"/>
    </row>
    <row r="32" spans="1:11" ht="12.75" customHeight="1">
      <c r="A32" s="599"/>
      <c r="B32" s="444"/>
      <c r="C32" s="445"/>
      <c r="D32" s="425"/>
      <c r="E32" s="446"/>
      <c r="F32" s="446"/>
      <c r="G32" s="446"/>
      <c r="H32" s="446"/>
      <c r="I32" s="446"/>
      <c r="J32" s="446"/>
      <c r="K32" s="446"/>
    </row>
    <row r="33" spans="1:11" ht="16.5">
      <c r="A33" s="599"/>
      <c r="B33" s="444"/>
      <c r="C33" s="445"/>
      <c r="D33" s="425"/>
      <c r="E33" s="446"/>
      <c r="F33" s="446"/>
      <c r="G33" s="446"/>
      <c r="H33" s="446"/>
      <c r="I33" s="446"/>
      <c r="J33" s="446"/>
      <c r="K33" s="446"/>
    </row>
    <row r="34" spans="1:11" ht="16.5">
      <c r="A34" s="599"/>
      <c r="B34" s="444"/>
      <c r="C34" s="445"/>
      <c r="D34" s="425"/>
      <c r="E34" s="446"/>
      <c r="F34" s="446"/>
      <c r="G34" s="446"/>
      <c r="H34" s="446"/>
      <c r="I34" s="446"/>
      <c r="J34" s="446"/>
      <c r="K34" s="446"/>
    </row>
    <row r="35" spans="1:11" ht="16.5">
      <c r="A35" s="599"/>
      <c r="B35" s="444"/>
      <c r="C35" s="445"/>
      <c r="D35" s="425"/>
      <c r="E35" s="446"/>
      <c r="F35" s="446"/>
      <c r="G35" s="446"/>
      <c r="H35" s="446"/>
      <c r="I35" s="446"/>
      <c r="J35" s="446"/>
      <c r="K35" s="446"/>
    </row>
    <row r="36" spans="1:11" ht="16.5">
      <c r="A36" s="599"/>
      <c r="B36" s="444"/>
      <c r="C36" s="445"/>
      <c r="D36" s="425"/>
      <c r="E36" s="446"/>
      <c r="F36" s="446"/>
      <c r="G36" s="446"/>
      <c r="H36" s="446"/>
      <c r="I36" s="446"/>
      <c r="J36" s="446"/>
      <c r="K36" s="446"/>
    </row>
    <row r="37" spans="1:11" ht="16.5">
      <c r="A37" s="599"/>
      <c r="B37" s="444"/>
      <c r="C37" s="445"/>
      <c r="D37" s="425"/>
      <c r="E37" s="446"/>
      <c r="F37" s="446"/>
      <c r="G37" s="446"/>
      <c r="H37" s="446"/>
      <c r="I37" s="446"/>
      <c r="J37" s="446"/>
      <c r="K37" s="446"/>
    </row>
    <row r="38" spans="1:11" ht="16.5">
      <c r="A38" s="599"/>
      <c r="B38" s="444"/>
      <c r="C38" s="445"/>
      <c r="D38" s="425"/>
      <c r="E38" s="446"/>
      <c r="F38" s="446"/>
      <c r="G38" s="446"/>
      <c r="H38" s="446"/>
      <c r="I38" s="446"/>
      <c r="J38" s="446"/>
      <c r="K38" s="446"/>
    </row>
    <row r="39" spans="1:11" ht="16.5">
      <c r="A39" s="599"/>
      <c r="B39" s="444"/>
      <c r="C39" s="445"/>
      <c r="D39" s="425"/>
      <c r="E39" s="446"/>
      <c r="F39" s="446"/>
      <c r="G39" s="446"/>
      <c r="H39" s="446"/>
      <c r="I39" s="446"/>
      <c r="J39" s="446"/>
      <c r="K39" s="446"/>
    </row>
    <row r="40" spans="1:11" ht="16.5">
      <c r="A40" s="599"/>
      <c r="B40" s="444"/>
      <c r="C40" s="445"/>
      <c r="D40" s="425"/>
      <c r="E40" s="446"/>
      <c r="F40" s="446"/>
      <c r="G40" s="446"/>
      <c r="H40" s="446"/>
      <c r="I40" s="446"/>
      <c r="J40" s="446"/>
      <c r="K40" s="446"/>
    </row>
    <row r="41" spans="1:11" ht="16.5">
      <c r="A41" s="599"/>
      <c r="B41" s="444"/>
      <c r="C41" s="445"/>
      <c r="D41" s="425"/>
      <c r="E41" s="446"/>
      <c r="F41" s="446"/>
      <c r="G41" s="446"/>
      <c r="H41" s="446"/>
      <c r="I41" s="446"/>
      <c r="J41" s="446"/>
      <c r="K41" s="446"/>
    </row>
    <row r="42" spans="1:11" ht="16.5">
      <c r="A42" s="599"/>
      <c r="B42" s="444"/>
      <c r="C42" s="445"/>
      <c r="D42" s="425"/>
      <c r="E42" s="446"/>
      <c r="F42" s="446"/>
      <c r="G42" s="446"/>
      <c r="H42" s="446"/>
      <c r="I42" s="446"/>
      <c r="J42" s="446"/>
      <c r="K42" s="446"/>
    </row>
    <row r="43" spans="1:11" ht="16.5">
      <c r="A43" s="599"/>
      <c r="B43" s="444"/>
      <c r="C43" s="445"/>
      <c r="D43" s="425"/>
      <c r="E43" s="446"/>
      <c r="F43" s="446"/>
      <c r="G43" s="446"/>
      <c r="H43" s="446"/>
      <c r="I43" s="446"/>
      <c r="J43" s="446"/>
      <c r="K43" s="446"/>
    </row>
    <row r="44" spans="1:11" ht="16.5">
      <c r="A44" s="599"/>
      <c r="B44" s="444"/>
      <c r="C44" s="445"/>
      <c r="D44" s="425"/>
      <c r="E44" s="446"/>
      <c r="F44" s="446"/>
      <c r="G44" s="446"/>
      <c r="H44" s="446"/>
      <c r="I44" s="446"/>
      <c r="J44" s="446"/>
      <c r="K44" s="446"/>
    </row>
    <row r="45" spans="1:11" ht="16.5">
      <c r="A45" s="599"/>
      <c r="B45" s="444"/>
      <c r="C45" s="445"/>
      <c r="D45" s="425"/>
      <c r="E45" s="446"/>
      <c r="F45" s="446"/>
      <c r="G45" s="446"/>
      <c r="H45" s="446"/>
      <c r="I45" s="446"/>
      <c r="J45" s="446"/>
      <c r="K45" s="446"/>
    </row>
    <row r="46" spans="1:11" ht="16.5">
      <c r="A46" s="599"/>
      <c r="B46" s="444"/>
      <c r="C46" s="445"/>
      <c r="D46" s="425"/>
      <c r="E46" s="446"/>
      <c r="F46" s="446"/>
      <c r="G46" s="446"/>
      <c r="H46" s="446"/>
      <c r="I46" s="446"/>
      <c r="J46" s="446"/>
      <c r="K46" s="446"/>
    </row>
    <row r="47" spans="1:11" ht="16.5">
      <c r="A47" s="599"/>
      <c r="B47" s="444"/>
      <c r="C47" s="445"/>
      <c r="D47" s="425"/>
      <c r="E47" s="446"/>
      <c r="F47" s="446"/>
      <c r="G47" s="446"/>
      <c r="H47" s="446"/>
      <c r="I47" s="446"/>
      <c r="J47" s="446"/>
      <c r="K47" s="446"/>
    </row>
    <row r="48" spans="1:11" ht="16.5">
      <c r="A48" s="599"/>
      <c r="B48" s="444"/>
      <c r="C48" s="445"/>
      <c r="D48" s="425"/>
      <c r="E48" s="446"/>
      <c r="F48" s="446"/>
      <c r="G48" s="446"/>
      <c r="H48" s="446"/>
      <c r="I48" s="446"/>
      <c r="J48" s="446"/>
      <c r="K48" s="446"/>
    </row>
    <row r="49" spans="1:11" ht="16.5">
      <c r="A49" s="599"/>
      <c r="B49" s="444"/>
      <c r="C49" s="445"/>
      <c r="D49" s="425"/>
      <c r="E49" s="446"/>
      <c r="F49" s="446"/>
      <c r="G49" s="446"/>
      <c r="H49" s="446"/>
      <c r="I49" s="446"/>
      <c r="J49" s="446"/>
      <c r="K49" s="446"/>
    </row>
    <row r="50" spans="1:11" ht="16.5">
      <c r="A50" s="599"/>
      <c r="B50" s="444"/>
      <c r="C50" s="445"/>
      <c r="D50" s="425"/>
      <c r="E50" s="446"/>
      <c r="F50" s="446"/>
      <c r="G50" s="446"/>
      <c r="H50" s="446"/>
      <c r="I50" s="446"/>
      <c r="J50" s="446"/>
      <c r="K50" s="446"/>
    </row>
    <row r="51" spans="1:11" ht="16.5">
      <c r="A51" s="599"/>
      <c r="B51" s="444"/>
      <c r="C51" s="445"/>
      <c r="D51" s="425"/>
      <c r="E51" s="446"/>
      <c r="F51" s="446"/>
      <c r="G51" s="446"/>
      <c r="H51" s="446"/>
      <c r="I51" s="446"/>
      <c r="J51" s="446"/>
      <c r="K51" s="446"/>
    </row>
    <row r="52" spans="1:11" ht="16.5">
      <c r="A52" s="599"/>
      <c r="B52" s="444"/>
      <c r="C52" s="445"/>
      <c r="D52" s="425"/>
      <c r="E52" s="446"/>
      <c r="F52" s="446"/>
      <c r="G52" s="446"/>
      <c r="H52" s="446"/>
      <c r="I52" s="446"/>
      <c r="J52" s="446"/>
      <c r="K52" s="446"/>
    </row>
    <row r="53" spans="1:11" ht="16.5">
      <c r="A53" s="599"/>
      <c r="B53" s="444"/>
      <c r="C53" s="445"/>
      <c r="D53" s="425"/>
      <c r="E53" s="446"/>
      <c r="F53" s="446"/>
      <c r="G53" s="446"/>
      <c r="H53" s="446"/>
      <c r="I53" s="446"/>
      <c r="J53" s="446"/>
      <c r="K53" s="446"/>
    </row>
    <row r="54" spans="1:11" ht="16.5">
      <c r="A54" s="599"/>
      <c r="B54" s="444"/>
      <c r="C54" s="445"/>
      <c r="D54" s="425"/>
      <c r="E54" s="446"/>
      <c r="F54" s="446"/>
      <c r="G54" s="446"/>
      <c r="H54" s="446"/>
      <c r="I54" s="446"/>
      <c r="J54" s="446"/>
      <c r="K54" s="446"/>
    </row>
    <row r="55" spans="1:11" ht="16.5">
      <c r="A55" s="599"/>
      <c r="B55" s="444"/>
      <c r="C55" s="445"/>
      <c r="D55" s="425"/>
      <c r="E55" s="446"/>
      <c r="F55" s="446"/>
      <c r="G55" s="446"/>
      <c r="H55" s="446"/>
      <c r="I55" s="446"/>
      <c r="J55" s="446"/>
      <c r="K55" s="446"/>
    </row>
    <row r="56" spans="1:11" ht="16.5">
      <c r="A56" s="599"/>
      <c r="B56" s="444"/>
      <c r="C56" s="445"/>
      <c r="D56" s="425"/>
      <c r="E56" s="446"/>
      <c r="F56" s="446"/>
      <c r="G56" s="446"/>
      <c r="H56" s="446"/>
      <c r="I56" s="446"/>
      <c r="J56" s="446"/>
      <c r="K56" s="446"/>
    </row>
    <row r="57" spans="1:11" ht="16.5">
      <c r="A57" s="599"/>
      <c r="B57" s="444"/>
      <c r="C57" s="445"/>
      <c r="D57" s="425"/>
      <c r="E57" s="446"/>
      <c r="F57" s="446"/>
      <c r="G57" s="446"/>
      <c r="H57" s="446"/>
      <c r="I57" s="446"/>
      <c r="J57" s="446"/>
      <c r="K57" s="446"/>
    </row>
    <row r="58" spans="1:11" ht="16.5">
      <c r="A58" s="599"/>
      <c r="B58" s="444"/>
      <c r="C58" s="445"/>
      <c r="D58" s="425"/>
      <c r="E58" s="446"/>
      <c r="F58" s="446"/>
      <c r="G58" s="446"/>
      <c r="H58" s="446"/>
      <c r="I58" s="446"/>
      <c r="J58" s="446"/>
      <c r="K58" s="446"/>
    </row>
    <row r="59" spans="1:11" ht="16.5">
      <c r="A59" s="599"/>
      <c r="B59" s="444"/>
      <c r="C59" s="445"/>
      <c r="D59" s="425"/>
      <c r="E59" s="446"/>
      <c r="F59" s="446"/>
      <c r="G59" s="446"/>
      <c r="H59" s="446"/>
      <c r="I59" s="446"/>
      <c r="J59" s="446"/>
      <c r="K59" s="446"/>
    </row>
    <row r="60" spans="1:11" ht="16.5">
      <c r="A60" s="599"/>
      <c r="B60" s="444"/>
      <c r="C60" s="445"/>
      <c r="D60" s="425"/>
      <c r="E60" s="446"/>
      <c r="F60" s="446"/>
      <c r="G60" s="446"/>
      <c r="H60" s="446"/>
      <c r="I60" s="446"/>
      <c r="J60" s="446"/>
      <c r="K60" s="446"/>
    </row>
    <row r="61" spans="1:11" ht="16.5">
      <c r="A61" s="599"/>
      <c r="B61" s="444"/>
      <c r="C61" s="445"/>
      <c r="D61" s="425"/>
      <c r="E61" s="446"/>
      <c r="F61" s="446"/>
      <c r="G61" s="446"/>
      <c r="H61" s="446"/>
      <c r="I61" s="446"/>
      <c r="J61" s="446"/>
      <c r="K61" s="446"/>
    </row>
    <row r="62" spans="1:11" ht="16.5">
      <c r="A62" s="599"/>
      <c r="B62" s="444"/>
      <c r="C62" s="445"/>
      <c r="D62" s="425"/>
      <c r="E62" s="446"/>
      <c r="F62" s="446"/>
      <c r="G62" s="446"/>
      <c r="H62" s="446"/>
      <c r="I62" s="446"/>
      <c r="J62" s="446"/>
      <c r="K62" s="446"/>
    </row>
    <row r="63" spans="1:11" ht="16.5">
      <c r="A63" s="599"/>
      <c r="B63" s="444"/>
      <c r="C63" s="445"/>
      <c r="D63" s="425"/>
      <c r="E63" s="446"/>
      <c r="F63" s="446"/>
      <c r="G63" s="446"/>
      <c r="H63" s="446"/>
      <c r="I63" s="446"/>
      <c r="J63" s="446"/>
      <c r="K63" s="446"/>
    </row>
    <row r="64" spans="1:11" ht="16.5">
      <c r="A64" s="599"/>
      <c r="B64" s="444"/>
      <c r="C64" s="445"/>
      <c r="D64" s="425"/>
      <c r="E64" s="446"/>
      <c r="F64" s="446"/>
      <c r="G64" s="446"/>
      <c r="H64" s="446"/>
      <c r="I64" s="446"/>
      <c r="J64" s="446"/>
      <c r="K64" s="446"/>
    </row>
    <row r="65" spans="1:11" ht="16.5">
      <c r="A65" s="599"/>
      <c r="B65" s="444"/>
      <c r="C65" s="445"/>
      <c r="D65" s="425"/>
      <c r="E65" s="446"/>
      <c r="F65" s="446"/>
      <c r="G65" s="446"/>
      <c r="H65" s="446"/>
      <c r="I65" s="446"/>
      <c r="J65" s="446"/>
      <c r="K65" s="446"/>
    </row>
    <row r="66" spans="1:11" ht="16.5">
      <c r="A66" s="599"/>
      <c r="B66" s="444"/>
      <c r="C66" s="445"/>
      <c r="D66" s="425"/>
      <c r="E66" s="446"/>
      <c r="F66" s="446"/>
      <c r="G66" s="446"/>
      <c r="H66" s="446"/>
      <c r="I66" s="446"/>
      <c r="J66" s="446"/>
      <c r="K66" s="446"/>
    </row>
    <row r="67" spans="1:11" ht="16.5">
      <c r="A67" s="599"/>
      <c r="B67" s="444"/>
      <c r="C67" s="445"/>
      <c r="D67" s="425"/>
      <c r="E67" s="446"/>
      <c r="F67" s="446"/>
      <c r="G67" s="446"/>
      <c r="H67" s="446"/>
      <c r="I67" s="446"/>
      <c r="J67" s="446"/>
      <c r="K67" s="446"/>
    </row>
    <row r="68" spans="1:11" ht="16.5">
      <c r="A68" s="599"/>
      <c r="B68" s="444"/>
      <c r="C68" s="445"/>
      <c r="D68" s="425"/>
      <c r="E68" s="446"/>
      <c r="F68" s="446"/>
      <c r="G68" s="446"/>
      <c r="H68" s="446"/>
      <c r="I68" s="446"/>
      <c r="J68" s="446"/>
      <c r="K68" s="446"/>
    </row>
    <row r="69" spans="1:11" ht="16.5">
      <c r="A69" s="599"/>
      <c r="B69" s="444"/>
      <c r="C69" s="445"/>
      <c r="D69" s="425"/>
      <c r="E69" s="446"/>
      <c r="F69" s="446"/>
      <c r="G69" s="446"/>
      <c r="H69" s="446"/>
      <c r="I69" s="446"/>
      <c r="J69" s="446"/>
      <c r="K69" s="446"/>
    </row>
    <row r="70" spans="1:11" ht="16.5">
      <c r="A70" s="599"/>
      <c r="B70" s="444"/>
      <c r="C70" s="445"/>
      <c r="D70" s="425"/>
      <c r="E70" s="446"/>
      <c r="F70" s="446"/>
      <c r="G70" s="446"/>
      <c r="H70" s="446"/>
      <c r="I70" s="446"/>
      <c r="J70" s="446"/>
      <c r="K70" s="446"/>
    </row>
    <row r="71" spans="1:11" ht="16.5">
      <c r="A71" s="599"/>
      <c r="B71" s="444"/>
      <c r="C71" s="445"/>
      <c r="D71" s="425"/>
      <c r="E71" s="446"/>
      <c r="F71" s="446"/>
      <c r="G71" s="446"/>
      <c r="H71" s="446"/>
      <c r="I71" s="446"/>
      <c r="J71" s="446"/>
      <c r="K71" s="446"/>
    </row>
    <row r="72" spans="1:11" ht="16.5">
      <c r="A72" s="599"/>
      <c r="B72" s="444"/>
      <c r="C72" s="445"/>
      <c r="D72" s="425"/>
      <c r="E72" s="446"/>
      <c r="F72" s="446"/>
      <c r="G72" s="446"/>
      <c r="H72" s="446"/>
      <c r="I72" s="446"/>
      <c r="J72" s="446"/>
      <c r="K72" s="446"/>
    </row>
    <row r="73" spans="1:11" ht="16.5">
      <c r="A73" s="599"/>
      <c r="B73" s="444"/>
      <c r="C73" s="445"/>
      <c r="D73" s="425"/>
      <c r="E73" s="446"/>
      <c r="F73" s="446"/>
      <c r="G73" s="446"/>
      <c r="H73" s="446"/>
      <c r="I73" s="446"/>
      <c r="J73" s="446"/>
      <c r="K73" s="446"/>
    </row>
    <row r="74" spans="1:11" ht="16.5">
      <c r="A74" s="599"/>
      <c r="B74" s="444"/>
      <c r="C74" s="445"/>
      <c r="D74" s="425"/>
      <c r="E74" s="446"/>
      <c r="F74" s="446"/>
      <c r="G74" s="446"/>
      <c r="H74" s="446"/>
      <c r="I74" s="446"/>
      <c r="J74" s="446"/>
      <c r="K74" s="446"/>
    </row>
    <row r="75" spans="1:11" ht="16.5">
      <c r="A75" s="599"/>
      <c r="B75" s="444"/>
      <c r="C75" s="445"/>
      <c r="D75" s="425"/>
      <c r="E75" s="446"/>
      <c r="F75" s="446"/>
      <c r="G75" s="446"/>
      <c r="H75" s="446"/>
      <c r="I75" s="446"/>
      <c r="J75" s="446"/>
      <c r="K75" s="446"/>
    </row>
    <row r="76" spans="1:11" ht="16.5">
      <c r="A76" s="599"/>
      <c r="B76" s="444"/>
      <c r="C76" s="445"/>
      <c r="D76" s="425"/>
      <c r="E76" s="446"/>
      <c r="F76" s="446"/>
      <c r="G76" s="446"/>
      <c r="H76" s="446"/>
      <c r="I76" s="446"/>
      <c r="J76" s="446"/>
      <c r="K76" s="446"/>
    </row>
    <row r="77" spans="1:11" ht="16.5">
      <c r="A77" s="599"/>
      <c r="B77" s="444"/>
      <c r="C77" s="445"/>
      <c r="D77" s="425"/>
      <c r="E77" s="446"/>
      <c r="F77" s="446"/>
      <c r="G77" s="446"/>
      <c r="H77" s="446"/>
      <c r="I77" s="446"/>
      <c r="J77" s="446"/>
      <c r="K77" s="446"/>
    </row>
    <row r="78" spans="1:11" ht="16.5">
      <c r="A78" s="599"/>
      <c r="B78" s="444"/>
      <c r="C78" s="445"/>
      <c r="D78" s="425"/>
      <c r="E78" s="446"/>
      <c r="F78" s="446"/>
      <c r="G78" s="446"/>
      <c r="H78" s="446"/>
      <c r="I78" s="446"/>
      <c r="J78" s="446"/>
      <c r="K78" s="446"/>
    </row>
    <row r="79" spans="1:11" ht="16.5">
      <c r="A79" s="599"/>
      <c r="B79" s="444"/>
      <c r="C79" s="445"/>
      <c r="D79" s="425"/>
      <c r="E79" s="446"/>
      <c r="F79" s="446"/>
      <c r="G79" s="446"/>
      <c r="H79" s="446"/>
      <c r="I79" s="446"/>
      <c r="J79" s="446"/>
      <c r="K79" s="446"/>
    </row>
    <row r="80" spans="1:11" ht="16.5">
      <c r="A80" s="599"/>
      <c r="B80" s="444"/>
      <c r="C80" s="445"/>
      <c r="D80" s="425"/>
      <c r="E80" s="446"/>
      <c r="F80" s="446"/>
      <c r="G80" s="446"/>
      <c r="H80" s="446"/>
      <c r="I80" s="446"/>
      <c r="J80" s="446"/>
      <c r="K80" s="446"/>
    </row>
    <row r="81" spans="1:11" ht="16.5">
      <c r="A81" s="599"/>
      <c r="B81" s="444"/>
      <c r="C81" s="445"/>
      <c r="D81" s="425"/>
      <c r="E81" s="446"/>
      <c r="F81" s="446"/>
      <c r="G81" s="446"/>
      <c r="H81" s="446"/>
      <c r="I81" s="446"/>
      <c r="J81" s="446"/>
      <c r="K81" s="446"/>
    </row>
    <row r="82" spans="1:11" ht="16.5">
      <c r="A82" s="599"/>
      <c r="B82" s="444"/>
      <c r="C82" s="445"/>
      <c r="D82" s="425"/>
      <c r="E82" s="446"/>
      <c r="F82" s="446"/>
      <c r="G82" s="446"/>
      <c r="H82" s="446"/>
      <c r="I82" s="446"/>
      <c r="J82" s="446"/>
      <c r="K82" s="446"/>
    </row>
    <row r="83" spans="1:11" ht="16.5">
      <c r="A83" s="599"/>
      <c r="B83" s="444"/>
      <c r="C83" s="445"/>
      <c r="D83" s="425"/>
      <c r="E83" s="446"/>
      <c r="F83" s="446"/>
      <c r="G83" s="446"/>
      <c r="H83" s="446"/>
      <c r="I83" s="446"/>
      <c r="J83" s="446"/>
      <c r="K83" s="446"/>
    </row>
    <row r="84" spans="1:11" ht="16.5">
      <c r="A84" s="599"/>
      <c r="B84" s="444"/>
      <c r="C84" s="445"/>
      <c r="D84" s="425"/>
      <c r="E84" s="446"/>
      <c r="F84" s="446"/>
      <c r="G84" s="446"/>
      <c r="H84" s="446"/>
      <c r="I84" s="446"/>
      <c r="J84" s="446"/>
      <c r="K84" s="446"/>
    </row>
    <row r="85" spans="1:11" ht="16.5">
      <c r="A85" s="599"/>
      <c r="B85" s="444"/>
      <c r="C85" s="445"/>
      <c r="D85" s="425"/>
      <c r="E85" s="446"/>
      <c r="F85" s="446"/>
      <c r="G85" s="446"/>
      <c r="H85" s="446"/>
      <c r="I85" s="446"/>
      <c r="J85" s="446"/>
      <c r="K85" s="446"/>
    </row>
    <row r="86" spans="1:11" ht="16.5">
      <c r="A86" s="599"/>
      <c r="B86" s="444"/>
      <c r="C86" s="445"/>
      <c r="D86" s="425"/>
      <c r="E86" s="446"/>
      <c r="F86" s="446"/>
      <c r="G86" s="446"/>
      <c r="H86" s="446"/>
      <c r="I86" s="446"/>
      <c r="J86" s="446"/>
      <c r="K86" s="446"/>
    </row>
    <row r="87" spans="1:11" ht="16.5">
      <c r="A87" s="599"/>
      <c r="B87" s="444"/>
      <c r="C87" s="445"/>
      <c r="D87" s="425"/>
      <c r="E87" s="446"/>
      <c r="F87" s="446"/>
      <c r="G87" s="446"/>
      <c r="H87" s="446"/>
      <c r="I87" s="446"/>
      <c r="J87" s="446"/>
      <c r="K87" s="446"/>
    </row>
    <row r="88" spans="1:11" ht="16.5">
      <c r="A88" s="599"/>
      <c r="B88" s="444"/>
      <c r="C88" s="445"/>
      <c r="D88" s="425"/>
      <c r="E88" s="446"/>
      <c r="F88" s="446"/>
      <c r="G88" s="446"/>
      <c r="H88" s="446"/>
      <c r="I88" s="446"/>
      <c r="J88" s="446"/>
      <c r="K88" s="446"/>
    </row>
    <row r="89" spans="1:11" ht="16.5">
      <c r="A89" s="599"/>
      <c r="B89" s="444"/>
      <c r="C89" s="445"/>
      <c r="D89" s="425"/>
      <c r="E89" s="446"/>
      <c r="F89" s="446"/>
      <c r="G89" s="446"/>
      <c r="H89" s="446"/>
      <c r="I89" s="446"/>
      <c r="J89" s="446"/>
      <c r="K89" s="446"/>
    </row>
    <row r="90" spans="1:11" ht="16.5">
      <c r="A90" s="599"/>
      <c r="B90" s="444"/>
      <c r="C90" s="445"/>
      <c r="D90" s="425"/>
      <c r="E90" s="446"/>
      <c r="F90" s="446"/>
      <c r="G90" s="446"/>
      <c r="H90" s="446"/>
      <c r="I90" s="446"/>
      <c r="J90" s="446"/>
      <c r="K90" s="446"/>
    </row>
    <row r="91" spans="1:11" ht="16.5">
      <c r="A91" s="599"/>
      <c r="B91" s="444"/>
      <c r="C91" s="445"/>
      <c r="D91" s="425"/>
      <c r="E91" s="446"/>
      <c r="F91" s="446"/>
      <c r="G91" s="446"/>
      <c r="H91" s="446"/>
      <c r="I91" s="446"/>
      <c r="J91" s="446"/>
      <c r="K91" s="446"/>
    </row>
    <row r="92" spans="1:11" ht="16.5">
      <c r="A92" s="599"/>
      <c r="B92" s="444"/>
      <c r="C92" s="445"/>
      <c r="D92" s="425"/>
      <c r="E92" s="446"/>
      <c r="F92" s="446"/>
      <c r="G92" s="446"/>
      <c r="H92" s="446"/>
      <c r="I92" s="446"/>
      <c r="J92" s="446"/>
      <c r="K92" s="446"/>
    </row>
    <row r="93" spans="1:11" ht="16.5">
      <c r="A93" s="599"/>
      <c r="B93" s="444"/>
      <c r="C93" s="445"/>
      <c r="D93" s="425"/>
      <c r="E93" s="446"/>
      <c r="F93" s="446"/>
      <c r="G93" s="446"/>
      <c r="H93" s="446"/>
      <c r="I93" s="446"/>
      <c r="J93" s="446"/>
      <c r="K93" s="446"/>
    </row>
    <row r="94" spans="1:11" ht="16.5">
      <c r="A94" s="599"/>
      <c r="B94" s="444"/>
      <c r="C94" s="445"/>
      <c r="D94" s="425"/>
      <c r="E94" s="446"/>
      <c r="F94" s="446"/>
      <c r="G94" s="446"/>
      <c r="H94" s="446"/>
      <c r="I94" s="446"/>
      <c r="J94" s="446"/>
      <c r="K94" s="446"/>
    </row>
    <row r="95" spans="1:11" ht="16.5">
      <c r="A95" s="599"/>
      <c r="B95" s="444"/>
      <c r="C95" s="445"/>
      <c r="D95" s="425"/>
      <c r="E95" s="446"/>
      <c r="F95" s="446"/>
      <c r="G95" s="446"/>
      <c r="H95" s="446"/>
      <c r="I95" s="446"/>
      <c r="J95" s="446"/>
      <c r="K95" s="446"/>
    </row>
    <row r="96" spans="1:11" ht="16.5">
      <c r="A96" s="599"/>
      <c r="B96" s="444"/>
      <c r="C96" s="445"/>
      <c r="D96" s="425"/>
      <c r="E96" s="446"/>
      <c r="F96" s="446"/>
      <c r="G96" s="446"/>
      <c r="H96" s="446"/>
      <c r="I96" s="446"/>
      <c r="J96" s="446"/>
      <c r="K96" s="446"/>
    </row>
    <row r="97" spans="1:11" ht="16.5">
      <c r="A97" s="599"/>
      <c r="B97" s="444"/>
      <c r="C97" s="445"/>
      <c r="D97" s="425"/>
      <c r="E97" s="446"/>
      <c r="F97" s="446"/>
      <c r="G97" s="446"/>
      <c r="H97" s="446"/>
      <c r="I97" s="446"/>
      <c r="J97" s="446"/>
      <c r="K97" s="446"/>
    </row>
    <row r="98" spans="1:11" ht="16.5">
      <c r="A98" s="599"/>
      <c r="B98" s="444"/>
      <c r="C98" s="445"/>
      <c r="D98" s="425"/>
      <c r="E98" s="446"/>
      <c r="F98" s="446"/>
      <c r="G98" s="446"/>
      <c r="H98" s="446"/>
      <c r="I98" s="446"/>
      <c r="J98" s="446"/>
      <c r="K98" s="446"/>
    </row>
    <row r="99" spans="1:11" ht="16.5">
      <c r="A99" s="599"/>
      <c r="B99" s="444"/>
      <c r="C99" s="445"/>
      <c r="D99" s="425"/>
      <c r="E99" s="446"/>
      <c r="F99" s="446"/>
      <c r="G99" s="446"/>
      <c r="H99" s="446"/>
      <c r="I99" s="446"/>
      <c r="J99" s="446"/>
      <c r="K99" s="446"/>
    </row>
    <row r="100" spans="1:11" ht="16.5">
      <c r="A100" s="599"/>
      <c r="B100" s="444"/>
      <c r="C100" s="445"/>
      <c r="D100" s="425"/>
      <c r="E100" s="446"/>
      <c r="F100" s="446"/>
      <c r="G100" s="446"/>
      <c r="H100" s="446"/>
      <c r="I100" s="446"/>
      <c r="J100" s="446"/>
      <c r="K100" s="446"/>
    </row>
    <row r="101" spans="1:11" ht="16.5">
      <c r="A101" s="599"/>
      <c r="B101" s="444"/>
      <c r="C101" s="445"/>
      <c r="D101" s="425"/>
      <c r="E101" s="446"/>
      <c r="F101" s="446"/>
      <c r="G101" s="446"/>
      <c r="H101" s="446"/>
      <c r="I101" s="446"/>
      <c r="J101" s="446"/>
      <c r="K101" s="446"/>
    </row>
    <row r="102" spans="1:11" ht="16.5">
      <c r="A102" s="599"/>
      <c r="B102" s="444"/>
      <c r="C102" s="445"/>
      <c r="D102" s="425"/>
      <c r="E102" s="446"/>
      <c r="F102" s="446"/>
      <c r="G102" s="446"/>
      <c r="H102" s="446"/>
      <c r="I102" s="446"/>
      <c r="J102" s="446"/>
      <c r="K102" s="446"/>
    </row>
    <row r="103" spans="1:11" ht="16.5">
      <c r="A103" s="599"/>
      <c r="B103" s="444"/>
      <c r="C103" s="445"/>
      <c r="D103" s="425"/>
      <c r="E103" s="446"/>
      <c r="F103" s="446"/>
      <c r="G103" s="446"/>
      <c r="H103" s="446"/>
      <c r="I103" s="446"/>
      <c r="J103" s="446"/>
      <c r="K103" s="446"/>
    </row>
    <row r="104" spans="1:11" ht="16.5">
      <c r="A104" s="599"/>
      <c r="B104" s="444"/>
      <c r="C104" s="445"/>
      <c r="D104" s="425"/>
      <c r="E104" s="446"/>
      <c r="F104" s="446"/>
      <c r="G104" s="446"/>
      <c r="H104" s="446"/>
      <c r="I104" s="446"/>
      <c r="J104" s="446"/>
      <c r="K104" s="446"/>
    </row>
    <row r="105" spans="1:11" ht="16.5">
      <c r="A105" s="599"/>
      <c r="B105" s="444"/>
      <c r="C105" s="445"/>
      <c r="D105" s="425"/>
      <c r="E105" s="446"/>
      <c r="F105" s="446"/>
      <c r="G105" s="446"/>
      <c r="H105" s="446"/>
      <c r="I105" s="446"/>
      <c r="J105" s="446"/>
      <c r="K105" s="446"/>
    </row>
    <row r="106" spans="1:11" ht="16.5">
      <c r="A106" s="599"/>
      <c r="B106" s="444"/>
      <c r="C106" s="445"/>
      <c r="D106" s="425"/>
      <c r="E106" s="446"/>
      <c r="F106" s="446"/>
      <c r="G106" s="446"/>
      <c r="H106" s="446"/>
      <c r="I106" s="446"/>
      <c r="J106" s="446"/>
      <c r="K106" s="446"/>
    </row>
    <row r="107" spans="1:11" ht="16.5">
      <c r="A107" s="599"/>
      <c r="B107" s="444"/>
      <c r="C107" s="445"/>
      <c r="D107" s="425"/>
      <c r="E107" s="446"/>
      <c r="F107" s="446"/>
      <c r="G107" s="446"/>
      <c r="H107" s="446"/>
      <c r="I107" s="446"/>
      <c r="J107" s="446"/>
      <c r="K107" s="446"/>
    </row>
    <row r="108" spans="1:11" ht="16.5">
      <c r="A108" s="599"/>
      <c r="B108" s="444"/>
      <c r="C108" s="445"/>
      <c r="D108" s="425"/>
      <c r="E108" s="446"/>
      <c r="F108" s="446"/>
      <c r="G108" s="446"/>
      <c r="H108" s="446"/>
      <c r="I108" s="446"/>
      <c r="J108" s="446"/>
      <c r="K108" s="446"/>
    </row>
    <row r="109" spans="1:11" ht="16.5">
      <c r="A109" s="599"/>
      <c r="B109" s="444"/>
      <c r="C109" s="445"/>
      <c r="D109" s="425"/>
      <c r="E109" s="446"/>
      <c r="F109" s="446"/>
      <c r="G109" s="446"/>
      <c r="H109" s="446"/>
      <c r="I109" s="446"/>
      <c r="J109" s="446"/>
      <c r="K109" s="446"/>
    </row>
    <row r="110" spans="1:11" ht="16.5">
      <c r="A110" s="599"/>
      <c r="B110" s="444"/>
      <c r="C110" s="445"/>
      <c r="D110" s="425"/>
      <c r="E110" s="446"/>
      <c r="F110" s="446"/>
      <c r="G110" s="446"/>
      <c r="H110" s="446"/>
      <c r="I110" s="446"/>
      <c r="J110" s="446"/>
      <c r="K110" s="446"/>
    </row>
    <row r="111" spans="1:11" ht="16.5">
      <c r="A111" s="599"/>
      <c r="B111" s="444"/>
      <c r="C111" s="445"/>
      <c r="D111" s="425"/>
      <c r="E111" s="446"/>
      <c r="F111" s="446"/>
      <c r="G111" s="446"/>
      <c r="H111" s="446"/>
      <c r="I111" s="446"/>
      <c r="J111" s="446"/>
      <c r="K111" s="446"/>
    </row>
    <row r="112" spans="1:11" ht="16.5">
      <c r="A112" s="599"/>
      <c r="B112" s="444"/>
      <c r="C112" s="445"/>
      <c r="D112" s="425"/>
      <c r="E112" s="446"/>
      <c r="F112" s="446"/>
      <c r="G112" s="446"/>
      <c r="H112" s="446"/>
      <c r="I112" s="446"/>
      <c r="J112" s="446"/>
      <c r="K112" s="446"/>
    </row>
    <row r="113" spans="1:11" ht="16.5">
      <c r="A113" s="599"/>
      <c r="B113" s="444"/>
      <c r="C113" s="445"/>
      <c r="D113" s="425"/>
      <c r="E113" s="446"/>
      <c r="F113" s="446"/>
      <c r="G113" s="446"/>
      <c r="H113" s="446"/>
      <c r="I113" s="446"/>
      <c r="J113" s="446"/>
      <c r="K113" s="446"/>
    </row>
    <row r="114" spans="1:11" ht="16.5">
      <c r="A114" s="599"/>
      <c r="B114" s="444"/>
      <c r="C114" s="445"/>
      <c r="D114" s="425"/>
      <c r="E114" s="446"/>
      <c r="F114" s="446"/>
      <c r="G114" s="446"/>
      <c r="H114" s="446"/>
      <c r="I114" s="446"/>
      <c r="J114" s="446"/>
      <c r="K114" s="446"/>
    </row>
    <row r="115" spans="1:11" ht="16.5">
      <c r="A115" s="599"/>
      <c r="B115" s="444"/>
      <c r="C115" s="445"/>
      <c r="D115" s="425"/>
      <c r="E115" s="446"/>
      <c r="F115" s="446"/>
      <c r="G115" s="446"/>
      <c r="H115" s="446"/>
      <c r="I115" s="446"/>
      <c r="J115" s="446"/>
      <c r="K115" s="446"/>
    </row>
    <row r="116" spans="1:11" ht="16.5">
      <c r="A116" s="599"/>
      <c r="B116" s="444"/>
      <c r="C116" s="445"/>
      <c r="D116" s="425"/>
      <c r="E116" s="446"/>
      <c r="F116" s="446"/>
      <c r="G116" s="446"/>
      <c r="H116" s="446"/>
      <c r="I116" s="446"/>
      <c r="J116" s="446"/>
      <c r="K116" s="446"/>
    </row>
    <row r="117" spans="1:11" ht="16.5">
      <c r="A117" s="599"/>
      <c r="B117" s="444"/>
      <c r="C117" s="445"/>
      <c r="D117" s="425"/>
      <c r="E117" s="446"/>
      <c r="F117" s="446"/>
      <c r="G117" s="446"/>
      <c r="H117" s="446"/>
      <c r="I117" s="446"/>
      <c r="J117" s="446"/>
      <c r="K117" s="446"/>
    </row>
    <row r="118" spans="1:11" ht="16.5">
      <c r="A118" s="599"/>
      <c r="B118" s="444"/>
      <c r="C118" s="445"/>
      <c r="D118" s="425"/>
      <c r="E118" s="446"/>
      <c r="F118" s="446"/>
      <c r="G118" s="446"/>
      <c r="H118" s="446"/>
      <c r="I118" s="446"/>
      <c r="J118" s="446"/>
      <c r="K118" s="446"/>
    </row>
    <row r="119" spans="1:11" ht="16.5">
      <c r="A119" s="599"/>
      <c r="B119" s="444"/>
      <c r="C119" s="445"/>
      <c r="D119" s="425"/>
      <c r="E119" s="446"/>
      <c r="F119" s="446"/>
      <c r="G119" s="446"/>
      <c r="H119" s="446"/>
      <c r="I119" s="446"/>
      <c r="J119" s="446"/>
      <c r="K119" s="446"/>
    </row>
    <row r="120" spans="1:11" ht="16.5">
      <c r="A120" s="599"/>
      <c r="B120" s="444"/>
      <c r="C120" s="445"/>
      <c r="D120" s="425"/>
      <c r="E120" s="446"/>
      <c r="F120" s="446"/>
      <c r="G120" s="446"/>
      <c r="H120" s="446"/>
      <c r="I120" s="446"/>
      <c r="J120" s="446"/>
      <c r="K120" s="446"/>
    </row>
    <row r="121" spans="1:11" ht="16.5">
      <c r="A121" s="599"/>
      <c r="B121" s="444"/>
      <c r="C121" s="445"/>
      <c r="D121" s="425"/>
      <c r="E121" s="446"/>
      <c r="F121" s="446"/>
      <c r="G121" s="446"/>
      <c r="H121" s="446"/>
      <c r="I121" s="446"/>
      <c r="J121" s="446"/>
      <c r="K121" s="446"/>
    </row>
    <row r="122" spans="1:11" ht="16.5">
      <c r="A122" s="599"/>
      <c r="B122" s="444"/>
      <c r="C122" s="445"/>
      <c r="D122" s="425"/>
      <c r="E122" s="446"/>
      <c r="F122" s="446"/>
      <c r="G122" s="446"/>
      <c r="H122" s="446"/>
      <c r="I122" s="446"/>
      <c r="J122" s="446"/>
      <c r="K122" s="446"/>
    </row>
    <row r="123" spans="1:11" ht="16.5">
      <c r="A123" s="599"/>
      <c r="B123" s="444"/>
      <c r="C123" s="445"/>
      <c r="D123" s="425"/>
      <c r="E123" s="446"/>
      <c r="F123" s="446"/>
      <c r="G123" s="446"/>
      <c r="H123" s="446"/>
      <c r="I123" s="446"/>
      <c r="J123" s="446"/>
      <c r="K123" s="446"/>
    </row>
    <row r="124" spans="1:11" ht="16.5">
      <c r="A124" s="599"/>
      <c r="B124" s="444"/>
      <c r="C124" s="445"/>
      <c r="D124" s="425"/>
      <c r="E124" s="446"/>
      <c r="F124" s="446"/>
      <c r="G124" s="446"/>
      <c r="H124" s="446"/>
      <c r="I124" s="446"/>
      <c r="J124" s="446"/>
      <c r="K124" s="446"/>
    </row>
    <row r="125" spans="1:11" ht="16.5">
      <c r="A125" s="599"/>
      <c r="B125" s="444"/>
      <c r="C125" s="445"/>
      <c r="D125" s="425"/>
      <c r="E125" s="446"/>
      <c r="F125" s="446"/>
      <c r="G125" s="446"/>
      <c r="H125" s="446"/>
      <c r="I125" s="446"/>
      <c r="J125" s="446"/>
      <c r="K125" s="446"/>
    </row>
    <row r="126" spans="1:11" ht="16.5">
      <c r="A126" s="599"/>
      <c r="B126" s="444"/>
      <c r="C126" s="445"/>
      <c r="D126" s="425"/>
      <c r="E126" s="446"/>
      <c r="F126" s="446"/>
      <c r="G126" s="446"/>
      <c r="H126" s="446"/>
      <c r="I126" s="446"/>
      <c r="J126" s="446"/>
      <c r="K126" s="446"/>
    </row>
    <row r="127" spans="1:11" ht="16.5">
      <c r="A127" s="599"/>
      <c r="B127" s="444"/>
      <c r="C127" s="445"/>
      <c r="D127" s="425"/>
      <c r="E127" s="446"/>
      <c r="F127" s="446"/>
      <c r="G127" s="446"/>
      <c r="H127" s="446"/>
      <c r="I127" s="446"/>
      <c r="J127" s="446"/>
      <c r="K127" s="446"/>
    </row>
    <row r="128" spans="1:11" ht="16.5">
      <c r="A128" s="599"/>
      <c r="B128" s="444"/>
      <c r="C128" s="445"/>
      <c r="D128" s="425"/>
      <c r="E128" s="446"/>
      <c r="F128" s="446"/>
      <c r="G128" s="446"/>
      <c r="H128" s="446"/>
      <c r="I128" s="446"/>
      <c r="J128" s="446"/>
      <c r="K128" s="446"/>
    </row>
    <row r="129" spans="1:11" ht="16.5">
      <c r="A129" s="599"/>
      <c r="B129" s="444"/>
      <c r="C129" s="445"/>
      <c r="D129" s="425"/>
      <c r="E129" s="446"/>
      <c r="F129" s="446"/>
      <c r="G129" s="446"/>
      <c r="H129" s="446"/>
      <c r="I129" s="446"/>
      <c r="J129" s="446"/>
      <c r="K129" s="446"/>
    </row>
    <row r="130" spans="1:11" ht="16.5">
      <c r="A130" s="599"/>
      <c r="B130" s="444"/>
      <c r="C130" s="445"/>
      <c r="D130" s="425"/>
      <c r="E130" s="446"/>
      <c r="F130" s="446"/>
      <c r="G130" s="446"/>
      <c r="H130" s="446"/>
      <c r="I130" s="446"/>
      <c r="J130" s="446"/>
      <c r="K130" s="446"/>
    </row>
    <row r="131" spans="1:11" ht="16.5">
      <c r="A131" s="599"/>
      <c r="B131" s="444"/>
      <c r="C131" s="445"/>
      <c r="D131" s="425"/>
      <c r="E131" s="446"/>
      <c r="F131" s="446"/>
      <c r="G131" s="446"/>
      <c r="H131" s="446"/>
      <c r="I131" s="446"/>
      <c r="J131" s="446"/>
      <c r="K131" s="446"/>
    </row>
    <row r="132" spans="1:11" ht="16.5">
      <c r="A132" s="599"/>
      <c r="B132" s="444"/>
      <c r="C132" s="445"/>
      <c r="D132" s="425"/>
      <c r="E132" s="446"/>
      <c r="F132" s="446"/>
      <c r="G132" s="446"/>
      <c r="H132" s="446"/>
      <c r="I132" s="446"/>
      <c r="J132" s="446"/>
      <c r="K132" s="446"/>
    </row>
    <row r="133" spans="1:11" ht="16.5">
      <c r="A133" s="599"/>
      <c r="B133" s="444"/>
      <c r="C133" s="445"/>
      <c r="D133" s="425"/>
      <c r="E133" s="446"/>
      <c r="F133" s="446"/>
      <c r="G133" s="446"/>
      <c r="H133" s="446"/>
      <c r="I133" s="446"/>
      <c r="J133" s="446"/>
      <c r="K133" s="446"/>
    </row>
    <row r="134" spans="1:11" ht="16.5">
      <c r="A134" s="599"/>
      <c r="B134" s="444"/>
      <c r="C134" s="445"/>
      <c r="D134" s="425"/>
      <c r="E134" s="446"/>
      <c r="F134" s="446"/>
      <c r="G134" s="446"/>
      <c r="H134" s="446"/>
      <c r="I134" s="446"/>
      <c r="J134" s="446"/>
      <c r="K134" s="446"/>
    </row>
    <row r="135" spans="1:11" ht="16.5">
      <c r="A135" s="599"/>
      <c r="B135" s="444"/>
      <c r="C135" s="445"/>
      <c r="D135" s="425"/>
      <c r="E135" s="446"/>
      <c r="F135" s="446"/>
      <c r="G135" s="446"/>
      <c r="H135" s="446"/>
      <c r="I135" s="446"/>
      <c r="J135" s="446"/>
      <c r="K135" s="446"/>
    </row>
    <row r="136" spans="1:11" ht="16.5">
      <c r="A136" s="599"/>
      <c r="B136" s="444"/>
      <c r="C136" s="445"/>
      <c r="D136" s="425"/>
      <c r="E136" s="446"/>
      <c r="F136" s="446"/>
      <c r="G136" s="446"/>
      <c r="H136" s="446"/>
      <c r="I136" s="446"/>
      <c r="J136" s="446"/>
      <c r="K136" s="446"/>
    </row>
    <row r="137" spans="1:11" ht="16.5">
      <c r="A137" s="599"/>
      <c r="B137" s="444"/>
      <c r="C137" s="445"/>
      <c r="D137" s="425"/>
      <c r="E137" s="446"/>
      <c r="F137" s="446"/>
      <c r="G137" s="446"/>
      <c r="H137" s="446"/>
      <c r="I137" s="446"/>
      <c r="J137" s="446"/>
      <c r="K137" s="446"/>
    </row>
    <row r="138" spans="1:11" ht="16.5">
      <c r="A138" s="599"/>
      <c r="B138" s="444"/>
      <c r="C138" s="445"/>
      <c r="D138" s="425"/>
      <c r="E138" s="446"/>
      <c r="F138" s="446"/>
      <c r="G138" s="446"/>
      <c r="H138" s="446"/>
      <c r="I138" s="446"/>
      <c r="J138" s="446"/>
      <c r="K138" s="446"/>
    </row>
    <row r="139" spans="1:11" ht="16.5">
      <c r="A139" s="599"/>
      <c r="B139" s="444"/>
      <c r="C139" s="445"/>
      <c r="D139" s="425"/>
      <c r="E139" s="446"/>
      <c r="F139" s="446"/>
      <c r="G139" s="446"/>
      <c r="H139" s="446"/>
      <c r="I139" s="446"/>
      <c r="J139" s="446"/>
      <c r="K139" s="446"/>
    </row>
    <row r="140" spans="1:11" ht="16.5">
      <c r="A140" s="599"/>
      <c r="B140" s="444"/>
      <c r="C140" s="445"/>
      <c r="D140" s="425"/>
      <c r="E140" s="446"/>
      <c r="F140" s="446"/>
      <c r="G140" s="446"/>
      <c r="H140" s="446"/>
      <c r="I140" s="446"/>
      <c r="J140" s="446"/>
      <c r="K140" s="446"/>
    </row>
    <row r="141" spans="1:11" ht="16.5">
      <c r="A141" s="599"/>
      <c r="B141" s="444"/>
      <c r="C141" s="445"/>
      <c r="D141" s="425"/>
      <c r="E141" s="446"/>
      <c r="F141" s="446"/>
      <c r="G141" s="446"/>
      <c r="H141" s="446"/>
      <c r="I141" s="446"/>
      <c r="J141" s="446"/>
      <c r="K141" s="446"/>
    </row>
    <row r="142" spans="1:11" ht="16.5">
      <c r="A142" s="599"/>
      <c r="B142" s="444"/>
      <c r="C142" s="445"/>
      <c r="D142" s="425"/>
      <c r="E142" s="446"/>
      <c r="F142" s="446"/>
      <c r="G142" s="446"/>
      <c r="H142" s="446"/>
      <c r="I142" s="446"/>
      <c r="J142" s="446"/>
      <c r="K142" s="446"/>
    </row>
    <row r="143" spans="1:11" ht="16.5">
      <c r="A143" s="599"/>
      <c r="B143" s="444"/>
      <c r="C143" s="445"/>
      <c r="D143" s="425"/>
      <c r="E143" s="446"/>
      <c r="F143" s="446"/>
      <c r="G143" s="446"/>
      <c r="H143" s="446"/>
      <c r="I143" s="446"/>
      <c r="J143" s="446"/>
      <c r="K143" s="446"/>
    </row>
    <row r="144" spans="1:11" ht="16.5">
      <c r="A144" s="599"/>
      <c r="B144" s="444"/>
      <c r="C144" s="445"/>
      <c r="D144" s="425"/>
      <c r="E144" s="446"/>
      <c r="F144" s="446"/>
      <c r="G144" s="446"/>
      <c r="H144" s="446"/>
      <c r="I144" s="446"/>
      <c r="J144" s="446"/>
      <c r="K144" s="446"/>
    </row>
    <row r="145" spans="1:11" ht="16.5">
      <c r="A145" s="599"/>
      <c r="B145" s="444"/>
      <c r="C145" s="445"/>
      <c r="D145" s="425"/>
      <c r="E145" s="446"/>
      <c r="F145" s="446"/>
      <c r="G145" s="446"/>
      <c r="H145" s="446"/>
      <c r="I145" s="446"/>
      <c r="J145" s="446"/>
      <c r="K145" s="446"/>
    </row>
    <row r="146" spans="1:11" ht="16.5">
      <c r="A146" s="599"/>
      <c r="B146" s="444"/>
      <c r="C146" s="445"/>
      <c r="D146" s="425"/>
      <c r="E146" s="446"/>
      <c r="F146" s="446"/>
      <c r="G146" s="446"/>
      <c r="H146" s="446"/>
      <c r="I146" s="446"/>
      <c r="J146" s="446"/>
      <c r="K146" s="446"/>
    </row>
    <row r="147" spans="1:11" ht="16.5">
      <c r="A147" s="599"/>
      <c r="B147" s="444"/>
      <c r="C147" s="445"/>
      <c r="D147" s="425"/>
      <c r="E147" s="446"/>
      <c r="F147" s="446"/>
      <c r="G147" s="446"/>
      <c r="H147" s="446"/>
      <c r="I147" s="446"/>
      <c r="J147" s="446"/>
      <c r="K147" s="446"/>
    </row>
    <row r="148" spans="1:11" ht="16.5">
      <c r="A148" s="599"/>
      <c r="B148" s="444"/>
      <c r="C148" s="445"/>
      <c r="D148" s="425"/>
      <c r="E148" s="446"/>
      <c r="F148" s="446"/>
      <c r="G148" s="446"/>
      <c r="H148" s="446"/>
      <c r="I148" s="446"/>
      <c r="J148" s="446"/>
      <c r="K148" s="446"/>
    </row>
    <row r="149" spans="1:11" ht="16.5">
      <c r="A149" s="599"/>
      <c r="B149" s="444"/>
      <c r="C149" s="445"/>
      <c r="D149" s="425"/>
      <c r="E149" s="446"/>
      <c r="F149" s="446"/>
      <c r="G149" s="446"/>
      <c r="H149" s="446"/>
      <c r="I149" s="446"/>
      <c r="J149" s="446"/>
      <c r="K149" s="446"/>
    </row>
    <row r="150" spans="1:11" ht="16.5">
      <c r="A150" s="599"/>
      <c r="B150" s="444"/>
      <c r="C150" s="445"/>
      <c r="D150" s="425"/>
      <c r="E150" s="446"/>
      <c r="F150" s="446"/>
      <c r="G150" s="446"/>
      <c r="H150" s="446"/>
      <c r="I150" s="446"/>
      <c r="J150" s="446"/>
      <c r="K150" s="446"/>
    </row>
    <row r="151" spans="1:11" ht="16.5">
      <c r="A151" s="599"/>
      <c r="B151" s="444"/>
      <c r="C151" s="445"/>
      <c r="D151" s="425"/>
      <c r="E151" s="446"/>
      <c r="F151" s="446"/>
      <c r="G151" s="446"/>
      <c r="H151" s="446"/>
      <c r="I151" s="446"/>
      <c r="J151" s="446"/>
      <c r="K151" s="446"/>
    </row>
    <row r="152" spans="1:11" ht="16.5">
      <c r="A152" s="599"/>
      <c r="B152" s="444"/>
      <c r="C152" s="445"/>
      <c r="D152" s="425"/>
      <c r="E152" s="446"/>
      <c r="F152" s="446"/>
      <c r="G152" s="446"/>
      <c r="H152" s="446"/>
      <c r="I152" s="446"/>
      <c r="J152" s="446"/>
      <c r="K152" s="446"/>
    </row>
    <row r="153" spans="1:11" ht="16.5">
      <c r="A153" s="599"/>
      <c r="B153" s="444"/>
      <c r="C153" s="445"/>
      <c r="D153" s="425"/>
      <c r="E153" s="446"/>
      <c r="F153" s="446"/>
      <c r="G153" s="446"/>
      <c r="H153" s="446"/>
      <c r="I153" s="446"/>
      <c r="J153" s="446"/>
      <c r="K153" s="446"/>
    </row>
    <row r="154" spans="1:11" ht="16.5">
      <c r="A154" s="599"/>
      <c r="B154" s="444"/>
      <c r="C154" s="445"/>
      <c r="D154" s="425"/>
      <c r="E154" s="446"/>
      <c r="F154" s="446"/>
      <c r="G154" s="446"/>
      <c r="H154" s="446"/>
      <c r="I154" s="446"/>
      <c r="J154" s="446"/>
      <c r="K154" s="446"/>
    </row>
    <row r="155" spans="1:11" ht="16.5">
      <c r="A155" s="599"/>
      <c r="B155" s="444"/>
      <c r="C155" s="445"/>
      <c r="D155" s="425"/>
      <c r="E155" s="446"/>
      <c r="F155" s="446"/>
      <c r="G155" s="446"/>
      <c r="H155" s="446"/>
      <c r="I155" s="446"/>
      <c r="J155" s="446"/>
      <c r="K155" s="446"/>
    </row>
    <row r="156" spans="1:11" ht="16.5">
      <c r="A156" s="599"/>
      <c r="B156" s="444"/>
      <c r="C156" s="445"/>
      <c r="D156" s="425"/>
      <c r="E156" s="446"/>
      <c r="F156" s="446"/>
      <c r="G156" s="446"/>
      <c r="H156" s="446"/>
      <c r="I156" s="446"/>
      <c r="J156" s="446"/>
      <c r="K156" s="446"/>
    </row>
    <row r="157" spans="1:11" ht="16.5">
      <c r="A157" s="599"/>
      <c r="B157" s="444"/>
      <c r="C157" s="445"/>
      <c r="D157" s="425"/>
      <c r="E157" s="446"/>
      <c r="F157" s="446"/>
      <c r="G157" s="446"/>
      <c r="H157" s="446"/>
      <c r="I157" s="446"/>
      <c r="J157" s="446"/>
      <c r="K157" s="446"/>
    </row>
    <row r="158" spans="1:11" ht="16.5">
      <c r="A158" s="599"/>
      <c r="B158" s="444"/>
      <c r="C158" s="445"/>
      <c r="D158" s="425"/>
      <c r="E158" s="446"/>
      <c r="F158" s="446"/>
      <c r="G158" s="446"/>
      <c r="H158" s="446"/>
      <c r="I158" s="446"/>
      <c r="J158" s="446"/>
      <c r="K158" s="446"/>
    </row>
    <row r="159" spans="1:11" ht="16.5">
      <c r="A159" s="599"/>
      <c r="B159" s="444"/>
      <c r="C159" s="445"/>
      <c r="D159" s="425"/>
      <c r="E159" s="446"/>
      <c r="F159" s="446"/>
      <c r="G159" s="446"/>
      <c r="H159" s="446"/>
      <c r="I159" s="446"/>
      <c r="J159" s="446"/>
      <c r="K159" s="446"/>
    </row>
    <row r="160" spans="1:11" ht="16.5">
      <c r="A160" s="599"/>
      <c r="B160" s="444"/>
      <c r="C160" s="445"/>
      <c r="D160" s="425"/>
      <c r="E160" s="446"/>
      <c r="F160" s="446"/>
      <c r="G160" s="446"/>
      <c r="H160" s="446"/>
      <c r="I160" s="446"/>
      <c r="J160" s="446"/>
      <c r="K160" s="446"/>
    </row>
    <row r="161" spans="1:11" ht="16.5">
      <c r="A161" s="599"/>
      <c r="B161" s="444"/>
      <c r="C161" s="445"/>
      <c r="D161" s="425"/>
      <c r="E161" s="446"/>
      <c r="F161" s="446"/>
      <c r="G161" s="446"/>
      <c r="H161" s="446"/>
      <c r="I161" s="446"/>
      <c r="J161" s="446"/>
      <c r="K161" s="446"/>
    </row>
    <row r="162" spans="1:11" ht="16.5">
      <c r="A162" s="599"/>
      <c r="B162" s="444"/>
      <c r="C162" s="445"/>
      <c r="D162" s="425"/>
      <c r="E162" s="446"/>
      <c r="F162" s="446"/>
      <c r="G162" s="446"/>
      <c r="H162" s="446"/>
      <c r="I162" s="446"/>
      <c r="J162" s="446"/>
      <c r="K162" s="446"/>
    </row>
    <row r="163" spans="1:11" ht="16.5">
      <c r="A163" s="599"/>
      <c r="B163" s="444"/>
      <c r="C163" s="445"/>
      <c r="D163" s="425"/>
      <c r="E163" s="446"/>
      <c r="F163" s="446"/>
      <c r="G163" s="446"/>
      <c r="H163" s="446"/>
      <c r="I163" s="446"/>
      <c r="J163" s="446"/>
      <c r="K163" s="446"/>
    </row>
    <row r="164" spans="1:11" ht="16.5">
      <c r="A164" s="599"/>
      <c r="B164" s="444"/>
      <c r="C164" s="445"/>
      <c r="D164" s="425"/>
      <c r="E164" s="446"/>
      <c r="F164" s="446"/>
      <c r="G164" s="446"/>
      <c r="H164" s="446"/>
      <c r="I164" s="446"/>
      <c r="J164" s="446"/>
      <c r="K164" s="446"/>
    </row>
    <row r="165" spans="1:11" ht="16.5">
      <c r="A165" s="599"/>
      <c r="B165" s="444"/>
      <c r="C165" s="445"/>
      <c r="D165" s="425"/>
      <c r="E165" s="446"/>
      <c r="F165" s="446"/>
      <c r="G165" s="446"/>
      <c r="H165" s="446"/>
      <c r="I165" s="446"/>
      <c r="J165" s="446"/>
      <c r="K165" s="446"/>
    </row>
    <row r="166" spans="1:11" ht="16.5">
      <c r="A166" s="599"/>
      <c r="B166" s="444"/>
      <c r="C166" s="445"/>
      <c r="D166" s="425"/>
      <c r="E166" s="446"/>
      <c r="F166" s="446"/>
      <c r="G166" s="446"/>
      <c r="H166" s="446"/>
      <c r="I166" s="446"/>
      <c r="J166" s="446"/>
      <c r="K166" s="446"/>
    </row>
    <row r="167" spans="1:11" ht="16.5">
      <c r="A167" s="599"/>
      <c r="B167" s="444"/>
      <c r="C167" s="445"/>
      <c r="D167" s="425"/>
      <c r="E167" s="446"/>
      <c r="F167" s="446"/>
      <c r="G167" s="446"/>
      <c r="H167" s="446"/>
      <c r="I167" s="446"/>
      <c r="J167" s="446"/>
      <c r="K167" s="446"/>
    </row>
    <row r="168" spans="1:11" ht="16.5">
      <c r="A168" s="599"/>
      <c r="B168" s="444"/>
      <c r="C168" s="445"/>
      <c r="D168" s="425"/>
      <c r="E168" s="446"/>
      <c r="F168" s="446"/>
      <c r="G168" s="446"/>
      <c r="H168" s="446"/>
      <c r="I168" s="446"/>
      <c r="J168" s="446"/>
      <c r="K168" s="446"/>
    </row>
    <row r="169" spans="1:11" ht="16.5">
      <c r="A169" s="599"/>
      <c r="B169" s="444"/>
      <c r="C169" s="445"/>
      <c r="D169" s="425"/>
      <c r="E169" s="446"/>
      <c r="F169" s="446"/>
      <c r="G169" s="446"/>
      <c r="H169" s="446"/>
      <c r="I169" s="446"/>
      <c r="J169" s="446"/>
      <c r="K169" s="446"/>
    </row>
    <row r="170" spans="1:11" ht="16.5">
      <c r="A170" s="599"/>
      <c r="B170" s="444"/>
      <c r="C170" s="445"/>
      <c r="D170" s="425"/>
      <c r="E170" s="446"/>
      <c r="F170" s="446"/>
      <c r="G170" s="446"/>
      <c r="H170" s="446"/>
      <c r="I170" s="446"/>
      <c r="J170" s="446"/>
      <c r="K170" s="446"/>
    </row>
    <row r="171" spans="1:11" ht="16.5">
      <c r="A171" s="599"/>
      <c r="B171" s="444"/>
      <c r="C171" s="445"/>
      <c r="D171" s="425"/>
      <c r="E171" s="446"/>
      <c r="F171" s="446"/>
      <c r="G171" s="446"/>
      <c r="H171" s="446"/>
      <c r="I171" s="446"/>
      <c r="J171" s="446"/>
      <c r="K171" s="446"/>
    </row>
    <row r="172" spans="1:11" ht="16.5">
      <c r="A172" s="599"/>
      <c r="B172" s="444"/>
      <c r="C172" s="445"/>
      <c r="D172" s="425"/>
      <c r="E172" s="446"/>
      <c r="F172" s="446"/>
      <c r="G172" s="446"/>
      <c r="H172" s="446"/>
      <c r="I172" s="446"/>
      <c r="J172" s="446"/>
      <c r="K172" s="446"/>
    </row>
    <row r="173" spans="1:11" ht="16.5">
      <c r="A173" s="599"/>
      <c r="B173" s="444"/>
      <c r="C173" s="445"/>
      <c r="D173" s="425"/>
      <c r="E173" s="446"/>
      <c r="F173" s="446"/>
      <c r="G173" s="446"/>
      <c r="H173" s="446"/>
      <c r="I173" s="446"/>
      <c r="J173" s="446"/>
      <c r="K173" s="446"/>
    </row>
    <row r="174" spans="1:11" ht="16.5">
      <c r="A174" s="599"/>
      <c r="B174" s="444"/>
      <c r="C174" s="445"/>
      <c r="D174" s="425"/>
      <c r="E174" s="446"/>
      <c r="F174" s="446"/>
      <c r="G174" s="446"/>
      <c r="H174" s="446"/>
      <c r="I174" s="446"/>
      <c r="J174" s="446"/>
      <c r="K174" s="446"/>
    </row>
    <row r="175" spans="1:11" ht="16.5">
      <c r="A175" s="599"/>
      <c r="B175" s="444"/>
      <c r="C175" s="445"/>
      <c r="D175" s="425"/>
      <c r="E175" s="446"/>
      <c r="F175" s="446"/>
      <c r="G175" s="446"/>
      <c r="H175" s="446"/>
      <c r="I175" s="446"/>
      <c r="J175" s="446"/>
      <c r="K175" s="446"/>
    </row>
    <row r="176" spans="1:11" ht="16.5">
      <c r="A176" s="599"/>
      <c r="B176" s="444"/>
      <c r="C176" s="445"/>
      <c r="D176" s="425"/>
      <c r="E176" s="446"/>
      <c r="F176" s="446"/>
      <c r="G176" s="446"/>
      <c r="H176" s="446"/>
      <c r="I176" s="446"/>
      <c r="J176" s="446"/>
      <c r="K176" s="446"/>
    </row>
    <row r="177" spans="1:11" ht="16.5">
      <c r="A177" s="599"/>
      <c r="B177" s="444"/>
      <c r="C177" s="445"/>
      <c r="D177" s="425"/>
      <c r="E177" s="446"/>
      <c r="F177" s="446"/>
      <c r="G177" s="446"/>
      <c r="H177" s="446"/>
      <c r="I177" s="446"/>
      <c r="J177" s="446"/>
      <c r="K177" s="446"/>
    </row>
    <row r="178" spans="1:11" ht="16.5">
      <c r="A178" s="599"/>
      <c r="B178" s="444"/>
      <c r="C178" s="445"/>
      <c r="D178" s="425"/>
      <c r="E178" s="446"/>
      <c r="F178" s="446"/>
      <c r="G178" s="446"/>
      <c r="H178" s="446"/>
      <c r="I178" s="446"/>
      <c r="J178" s="446"/>
      <c r="K178" s="446"/>
    </row>
    <row r="179" spans="1:11" ht="16.5">
      <c r="A179" s="599"/>
      <c r="B179" s="444"/>
      <c r="C179" s="445"/>
      <c r="D179" s="425"/>
      <c r="E179" s="446"/>
      <c r="F179" s="446"/>
      <c r="G179" s="446"/>
      <c r="H179" s="446"/>
      <c r="I179" s="446"/>
      <c r="J179" s="446"/>
      <c r="K179" s="446"/>
    </row>
    <row r="180" spans="1:11" ht="16.5">
      <c r="A180" s="599"/>
      <c r="B180" s="444"/>
      <c r="C180" s="445"/>
      <c r="D180" s="425"/>
      <c r="E180" s="446"/>
      <c r="F180" s="446"/>
      <c r="G180" s="446"/>
      <c r="H180" s="446"/>
      <c r="I180" s="446"/>
      <c r="J180" s="446"/>
      <c r="K180" s="446"/>
    </row>
    <row r="181" spans="1:11" ht="16.5">
      <c r="A181" s="599"/>
      <c r="B181" s="444"/>
      <c r="C181" s="445"/>
      <c r="D181" s="425"/>
      <c r="E181" s="446"/>
      <c r="F181" s="446"/>
      <c r="G181" s="446"/>
      <c r="H181" s="446"/>
      <c r="I181" s="446"/>
      <c r="J181" s="446"/>
      <c r="K181" s="446"/>
    </row>
    <row r="182" spans="1:11" ht="16.5">
      <c r="A182" s="599"/>
      <c r="B182" s="444"/>
      <c r="C182" s="445"/>
      <c r="D182" s="425"/>
      <c r="E182" s="446"/>
      <c r="F182" s="446"/>
      <c r="G182" s="446"/>
      <c r="H182" s="446"/>
      <c r="I182" s="446"/>
      <c r="J182" s="446"/>
      <c r="K182" s="446"/>
    </row>
    <row r="183" spans="1:11" ht="16.5">
      <c r="A183" s="599"/>
      <c r="B183" s="444"/>
      <c r="C183" s="445"/>
      <c r="D183" s="425"/>
      <c r="E183" s="446"/>
      <c r="F183" s="446"/>
      <c r="G183" s="446"/>
      <c r="H183" s="446"/>
      <c r="I183" s="446"/>
      <c r="J183" s="446"/>
      <c r="K183" s="446"/>
    </row>
    <row r="184" spans="1:11" ht="16.5">
      <c r="A184" s="599"/>
      <c r="B184" s="444"/>
      <c r="C184" s="445"/>
      <c r="D184" s="425"/>
      <c r="E184" s="446"/>
      <c r="F184" s="446"/>
      <c r="G184" s="446"/>
      <c r="H184" s="446"/>
      <c r="I184" s="446"/>
      <c r="J184" s="446"/>
      <c r="K184" s="446"/>
    </row>
    <row r="185" spans="1:11" ht="16.5">
      <c r="A185" s="599"/>
      <c r="B185" s="444"/>
      <c r="C185" s="445"/>
      <c r="D185" s="425"/>
      <c r="E185" s="446"/>
      <c r="F185" s="446"/>
      <c r="G185" s="446"/>
      <c r="H185" s="446"/>
      <c r="I185" s="446"/>
      <c r="J185" s="446"/>
      <c r="K185" s="446"/>
    </row>
    <row r="186" spans="1:11" ht="16.5">
      <c r="A186" s="599"/>
      <c r="B186" s="444"/>
      <c r="C186" s="445"/>
      <c r="D186" s="425"/>
      <c r="E186" s="446"/>
      <c r="F186" s="446"/>
      <c r="G186" s="446"/>
      <c r="H186" s="446"/>
      <c r="I186" s="446"/>
      <c r="J186" s="446"/>
      <c r="K186" s="446"/>
    </row>
    <row r="187" spans="1:11" ht="16.5">
      <c r="A187" s="599"/>
      <c r="B187" s="444"/>
      <c r="C187" s="445"/>
      <c r="D187" s="425"/>
      <c r="E187" s="446"/>
      <c r="F187" s="446"/>
      <c r="G187" s="446"/>
      <c r="H187" s="446"/>
      <c r="I187" s="446"/>
      <c r="J187" s="446"/>
      <c r="K187" s="446"/>
    </row>
    <row r="188" spans="1:11" ht="16.5">
      <c r="A188" s="599"/>
      <c r="B188" s="444"/>
      <c r="C188" s="445"/>
      <c r="D188" s="425"/>
      <c r="E188" s="446"/>
      <c r="F188" s="446"/>
      <c r="G188" s="446"/>
      <c r="H188" s="446"/>
      <c r="I188" s="446"/>
      <c r="J188" s="446"/>
      <c r="K188" s="446"/>
    </row>
    <row r="189" spans="1:11" ht="16.5">
      <c r="A189" s="599"/>
      <c r="B189" s="444"/>
      <c r="C189" s="445"/>
      <c r="D189" s="425"/>
      <c r="E189" s="446"/>
      <c r="F189" s="446"/>
      <c r="G189" s="446"/>
      <c r="H189" s="446"/>
      <c r="I189" s="446"/>
      <c r="J189" s="446"/>
      <c r="K189" s="446"/>
    </row>
    <row r="190" spans="1:11" ht="16.5">
      <c r="A190" s="599"/>
      <c r="B190" s="444"/>
      <c r="C190" s="445"/>
      <c r="D190" s="425"/>
      <c r="E190" s="446"/>
      <c r="F190" s="446"/>
      <c r="G190" s="446"/>
      <c r="H190" s="446"/>
      <c r="I190" s="446"/>
      <c r="J190" s="446"/>
      <c r="K190" s="446"/>
    </row>
    <row r="191" spans="1:11" ht="16.5">
      <c r="A191" s="599"/>
      <c r="B191" s="444"/>
      <c r="C191" s="445"/>
      <c r="D191" s="425"/>
      <c r="E191" s="446"/>
      <c r="F191" s="446"/>
      <c r="G191" s="446"/>
      <c r="H191" s="446"/>
      <c r="I191" s="446"/>
      <c r="J191" s="446"/>
      <c r="K191" s="446"/>
    </row>
    <row r="192" spans="1:11" ht="16.5">
      <c r="A192" s="599"/>
      <c r="B192" s="444"/>
      <c r="C192" s="445"/>
      <c r="D192" s="425"/>
      <c r="E192" s="446"/>
      <c r="F192" s="446"/>
      <c r="G192" s="446"/>
      <c r="H192" s="446"/>
      <c r="I192" s="446"/>
      <c r="J192" s="446"/>
      <c r="K192" s="446"/>
    </row>
    <row r="193" spans="1:11" ht="16.5">
      <c r="A193" s="599"/>
      <c r="B193" s="444"/>
      <c r="C193" s="445"/>
      <c r="D193" s="425"/>
      <c r="E193" s="446"/>
      <c r="F193" s="446"/>
      <c r="G193" s="446"/>
      <c r="H193" s="446"/>
      <c r="I193" s="446"/>
      <c r="J193" s="446"/>
      <c r="K193" s="446"/>
    </row>
    <row r="194" spans="1:11" ht="16.5">
      <c r="A194" s="599"/>
      <c r="B194" s="444"/>
      <c r="C194" s="445"/>
      <c r="D194" s="425"/>
      <c r="E194" s="446"/>
      <c r="F194" s="446"/>
      <c r="G194" s="446"/>
      <c r="H194" s="446"/>
      <c r="I194" s="446"/>
      <c r="J194" s="446"/>
      <c r="K194" s="446"/>
    </row>
    <row r="195" spans="1:11" ht="16.5">
      <c r="A195" s="599"/>
      <c r="B195" s="444"/>
      <c r="C195" s="445"/>
      <c r="D195" s="425"/>
      <c r="E195" s="446"/>
      <c r="F195" s="446"/>
      <c r="G195" s="446"/>
      <c r="H195" s="446"/>
      <c r="I195" s="446"/>
      <c r="J195" s="446"/>
      <c r="K195" s="446"/>
    </row>
    <row r="196" spans="1:11" ht="16.5">
      <c r="A196" s="599"/>
      <c r="B196" s="444"/>
      <c r="C196" s="445"/>
      <c r="D196" s="425"/>
      <c r="E196" s="446"/>
      <c r="F196" s="446"/>
      <c r="G196" s="446"/>
      <c r="H196" s="446"/>
      <c r="I196" s="446"/>
      <c r="J196" s="446"/>
      <c r="K196" s="446"/>
    </row>
    <row r="197" spans="1:11" ht="16.5">
      <c r="A197" s="599"/>
      <c r="B197" s="444"/>
      <c r="C197" s="445"/>
      <c r="D197" s="425"/>
      <c r="E197" s="446"/>
      <c r="F197" s="446"/>
      <c r="G197" s="446"/>
      <c r="H197" s="446"/>
      <c r="I197" s="446"/>
      <c r="J197" s="446"/>
      <c r="K197" s="446"/>
    </row>
    <row r="198" spans="1:11" ht="16.5">
      <c r="A198" s="599"/>
      <c r="B198" s="444"/>
      <c r="C198" s="445"/>
      <c r="D198" s="425"/>
      <c r="E198" s="446"/>
      <c r="F198" s="446"/>
      <c r="G198" s="446"/>
      <c r="H198" s="446"/>
      <c r="I198" s="446"/>
      <c r="J198" s="446"/>
      <c r="K198" s="446"/>
    </row>
    <row r="199" spans="1:11" ht="16.5">
      <c r="A199" s="599"/>
      <c r="B199" s="444"/>
      <c r="C199" s="445"/>
      <c r="D199" s="425"/>
      <c r="E199" s="446"/>
      <c r="F199" s="446"/>
      <c r="G199" s="446"/>
      <c r="H199" s="446"/>
      <c r="I199" s="446"/>
      <c r="J199" s="446"/>
      <c r="K199" s="446"/>
    </row>
    <row r="200" spans="1:11" ht="16.5">
      <c r="A200" s="599"/>
      <c r="B200" s="444"/>
      <c r="C200" s="445"/>
      <c r="D200" s="425"/>
      <c r="E200" s="446"/>
      <c r="F200" s="446"/>
      <c r="G200" s="446"/>
      <c r="H200" s="446"/>
      <c r="I200" s="446"/>
      <c r="J200" s="446"/>
      <c r="K200" s="446"/>
    </row>
    <row r="201" spans="1:11" ht="16.5">
      <c r="A201" s="599"/>
      <c r="B201" s="444"/>
      <c r="C201" s="445"/>
      <c r="D201" s="425"/>
      <c r="E201" s="446"/>
      <c r="F201" s="446"/>
      <c r="G201" s="446"/>
      <c r="H201" s="446"/>
      <c r="I201" s="446"/>
      <c r="J201" s="446"/>
      <c r="K201" s="446"/>
    </row>
    <row r="202" spans="1:11" ht="16.5">
      <c r="A202" s="599"/>
      <c r="B202" s="444"/>
      <c r="C202" s="445"/>
      <c r="D202" s="425"/>
      <c r="E202" s="446"/>
      <c r="F202" s="446"/>
      <c r="G202" s="446"/>
      <c r="H202" s="446"/>
      <c r="I202" s="446"/>
      <c r="J202" s="446"/>
      <c r="K202" s="446"/>
    </row>
    <row r="203" spans="1:11" ht="16.5">
      <c r="A203" s="599"/>
      <c r="B203" s="444"/>
      <c r="C203" s="445"/>
      <c r="D203" s="425"/>
      <c r="E203" s="446"/>
      <c r="F203" s="446"/>
      <c r="G203" s="446"/>
      <c r="H203" s="446"/>
      <c r="I203" s="446"/>
      <c r="J203" s="446"/>
      <c r="K203" s="446"/>
    </row>
    <row r="204" spans="1:11" ht="16.5">
      <c r="A204" s="599"/>
      <c r="B204" s="444"/>
      <c r="C204" s="445"/>
      <c r="D204" s="425"/>
      <c r="E204" s="446"/>
      <c r="F204" s="446"/>
      <c r="G204" s="446"/>
      <c r="H204" s="446"/>
      <c r="I204" s="446"/>
      <c r="J204" s="446"/>
      <c r="K204" s="446"/>
    </row>
    <row r="205" spans="1:11" ht="16.5">
      <c r="A205" s="599"/>
      <c r="B205" s="444"/>
      <c r="C205" s="445"/>
      <c r="D205" s="425"/>
      <c r="E205" s="446"/>
      <c r="F205" s="446"/>
      <c r="G205" s="446"/>
      <c r="H205" s="446"/>
      <c r="I205" s="446"/>
      <c r="J205" s="446"/>
      <c r="K205" s="446"/>
    </row>
    <row r="206" spans="1:11" ht="16.5">
      <c r="A206" s="599"/>
      <c r="B206" s="444"/>
      <c r="C206" s="445"/>
      <c r="D206" s="425"/>
      <c r="E206" s="446"/>
      <c r="F206" s="446"/>
      <c r="G206" s="446"/>
      <c r="H206" s="446"/>
      <c r="I206" s="446"/>
      <c r="J206" s="446"/>
      <c r="K206" s="446"/>
    </row>
    <row r="207" spans="1:11" ht="16.5">
      <c r="A207" s="599"/>
      <c r="B207" s="444"/>
      <c r="C207" s="445"/>
      <c r="D207" s="425"/>
      <c r="E207" s="446"/>
      <c r="F207" s="446"/>
      <c r="G207" s="446"/>
      <c r="H207" s="446"/>
      <c r="I207" s="446"/>
      <c r="J207" s="446"/>
      <c r="K207" s="446"/>
    </row>
    <row r="208" spans="1:11" ht="16.5">
      <c r="A208" s="599"/>
      <c r="B208" s="444"/>
      <c r="C208" s="445"/>
      <c r="D208" s="425"/>
      <c r="E208" s="446"/>
      <c r="F208" s="446"/>
      <c r="G208" s="446"/>
      <c r="H208" s="446"/>
      <c r="I208" s="446"/>
      <c r="J208" s="446"/>
      <c r="K208" s="446"/>
    </row>
    <row r="209" spans="1:11" ht="16.5">
      <c r="A209" s="599"/>
      <c r="B209" s="444"/>
      <c r="C209" s="445"/>
      <c r="D209" s="425"/>
      <c r="E209" s="446"/>
      <c r="F209" s="446"/>
      <c r="G209" s="446"/>
      <c r="H209" s="446"/>
      <c r="I209" s="446"/>
      <c r="J209" s="446"/>
      <c r="K209" s="446"/>
    </row>
    <row r="210" spans="1:11" ht="16.5">
      <c r="A210" s="599"/>
      <c r="B210" s="444"/>
      <c r="C210" s="445"/>
      <c r="D210" s="425"/>
      <c r="E210" s="446"/>
      <c r="F210" s="446"/>
      <c r="G210" s="446"/>
      <c r="H210" s="446"/>
      <c r="I210" s="446"/>
      <c r="J210" s="446"/>
      <c r="K210" s="446"/>
    </row>
    <row r="211" spans="1:11" ht="16.5">
      <c r="A211" s="599"/>
      <c r="B211" s="444"/>
      <c r="C211" s="445"/>
      <c r="D211" s="425"/>
      <c r="E211" s="446"/>
      <c r="F211" s="446"/>
      <c r="G211" s="446"/>
      <c r="H211" s="446"/>
      <c r="I211" s="446"/>
      <c r="J211" s="446"/>
      <c r="K211" s="446"/>
    </row>
    <row r="212" spans="1:11" ht="16.5">
      <c r="A212" s="599"/>
      <c r="B212" s="444"/>
      <c r="C212" s="445"/>
      <c r="D212" s="425"/>
      <c r="E212" s="446"/>
      <c r="F212" s="446"/>
      <c r="G212" s="446"/>
      <c r="H212" s="446"/>
      <c r="I212" s="446"/>
      <c r="J212" s="446"/>
      <c r="K212" s="446"/>
    </row>
    <row r="213" spans="1:11" ht="16.5">
      <c r="A213" s="599"/>
      <c r="B213" s="444"/>
      <c r="C213" s="445"/>
      <c r="D213" s="425"/>
      <c r="E213" s="446"/>
      <c r="F213" s="446"/>
      <c r="G213" s="446"/>
      <c r="H213" s="446"/>
      <c r="I213" s="446"/>
      <c r="J213" s="446"/>
      <c r="K213" s="446"/>
    </row>
    <row r="214" spans="1:11" ht="16.5">
      <c r="A214" s="599"/>
      <c r="B214" s="444"/>
      <c r="C214" s="445"/>
      <c r="D214" s="425"/>
      <c r="E214" s="446"/>
      <c r="F214" s="446"/>
      <c r="G214" s="446"/>
      <c r="H214" s="446"/>
      <c r="I214" s="446"/>
      <c r="J214" s="446"/>
      <c r="K214" s="446"/>
    </row>
    <row r="215" spans="1:11" ht="16.5">
      <c r="A215" s="599"/>
      <c r="B215" s="444"/>
      <c r="C215" s="445"/>
      <c r="D215" s="425"/>
      <c r="E215" s="446"/>
      <c r="F215" s="446"/>
      <c r="G215" s="446"/>
      <c r="H215" s="446"/>
      <c r="I215" s="446"/>
      <c r="J215" s="446"/>
      <c r="K215" s="446"/>
    </row>
    <row r="216" spans="1:11" ht="16.5">
      <c r="A216" s="599"/>
      <c r="B216" s="444"/>
      <c r="C216" s="445"/>
      <c r="D216" s="425"/>
      <c r="E216" s="446"/>
      <c r="F216" s="446"/>
      <c r="G216" s="446"/>
      <c r="H216" s="446"/>
      <c r="I216" s="446"/>
      <c r="J216" s="446"/>
      <c r="K216" s="446"/>
    </row>
    <row r="217" spans="1:11" ht="16.5">
      <c r="A217" s="599"/>
      <c r="B217" s="444"/>
      <c r="C217" s="445"/>
      <c r="D217" s="425"/>
      <c r="E217" s="446"/>
      <c r="F217" s="446"/>
      <c r="G217" s="446"/>
      <c r="H217" s="446"/>
      <c r="I217" s="446"/>
      <c r="J217" s="446"/>
      <c r="K217" s="446"/>
    </row>
    <row r="218" spans="1:11" ht="16.5">
      <c r="A218" s="599"/>
      <c r="B218" s="444"/>
      <c r="C218" s="445"/>
      <c r="D218" s="425"/>
      <c r="E218" s="446"/>
      <c r="F218" s="446"/>
      <c r="G218" s="446"/>
      <c r="H218" s="446"/>
      <c r="I218" s="446"/>
      <c r="J218" s="446"/>
      <c r="K218" s="446"/>
    </row>
    <row r="219" spans="1:11" ht="16.5">
      <c r="A219" s="599"/>
      <c r="B219" s="444"/>
      <c r="C219" s="445"/>
      <c r="D219" s="425"/>
      <c r="E219" s="446"/>
      <c r="F219" s="446"/>
      <c r="G219" s="446"/>
      <c r="H219" s="446"/>
      <c r="I219" s="446"/>
      <c r="J219" s="446"/>
      <c r="K219" s="446"/>
    </row>
    <row r="220" spans="1:11" ht="16.5">
      <c r="A220" s="599"/>
      <c r="B220" s="444"/>
      <c r="C220" s="445"/>
      <c r="D220" s="425"/>
      <c r="E220" s="446"/>
      <c r="F220" s="446"/>
      <c r="G220" s="446"/>
      <c r="H220" s="446"/>
      <c r="I220" s="446"/>
      <c r="J220" s="446"/>
      <c r="K220" s="446"/>
    </row>
    <row r="221" spans="1:11" ht="16.5">
      <c r="A221" s="599"/>
      <c r="B221" s="444"/>
      <c r="C221" s="445"/>
      <c r="D221" s="425"/>
      <c r="E221" s="446"/>
      <c r="F221" s="446"/>
      <c r="G221" s="446"/>
      <c r="H221" s="446"/>
      <c r="I221" s="446"/>
      <c r="J221" s="446"/>
      <c r="K221" s="446"/>
    </row>
    <row r="222" spans="1:11" ht="16.5">
      <c r="A222" s="599"/>
      <c r="B222" s="444"/>
      <c r="C222" s="445"/>
      <c r="D222" s="425"/>
      <c r="E222" s="446"/>
      <c r="F222" s="446"/>
      <c r="G222" s="446"/>
      <c r="H222" s="446"/>
      <c r="I222" s="446"/>
      <c r="J222" s="446"/>
      <c r="K222" s="446"/>
    </row>
    <row r="223" spans="1:11" ht="16.5">
      <c r="A223" s="599"/>
      <c r="B223" s="444"/>
      <c r="C223" s="445"/>
      <c r="D223" s="425"/>
      <c r="E223" s="446"/>
      <c r="F223" s="446"/>
      <c r="G223" s="446"/>
      <c r="H223" s="446"/>
      <c r="I223" s="446"/>
      <c r="J223" s="446"/>
      <c r="K223" s="446"/>
    </row>
    <row r="224" spans="1:11" ht="16.5">
      <c r="A224" s="599"/>
      <c r="B224" s="444"/>
      <c r="C224" s="445"/>
      <c r="D224" s="425"/>
      <c r="E224" s="446"/>
      <c r="F224" s="446"/>
      <c r="G224" s="446"/>
      <c r="H224" s="446"/>
      <c r="I224" s="446"/>
      <c r="J224" s="446"/>
      <c r="K224" s="446"/>
    </row>
    <row r="225" spans="1:11" ht="16.5">
      <c r="A225" s="599"/>
      <c r="B225" s="444"/>
      <c r="C225" s="445"/>
      <c r="D225" s="425"/>
      <c r="E225" s="446"/>
      <c r="F225" s="446"/>
      <c r="G225" s="446"/>
      <c r="H225" s="446"/>
      <c r="I225" s="446"/>
      <c r="J225" s="446"/>
      <c r="K225" s="446"/>
    </row>
    <row r="226" spans="1:11" ht="16.5">
      <c r="A226" s="599"/>
      <c r="B226" s="444"/>
      <c r="C226" s="445"/>
      <c r="D226" s="425"/>
      <c r="E226" s="446"/>
      <c r="F226" s="446"/>
      <c r="G226" s="446"/>
      <c r="H226" s="446"/>
      <c r="I226" s="446"/>
      <c r="J226" s="446"/>
      <c r="K226" s="446"/>
    </row>
    <row r="227" spans="1:11" ht="16.5">
      <c r="A227" s="599"/>
      <c r="B227" s="444"/>
      <c r="C227" s="445"/>
      <c r="D227" s="425"/>
      <c r="E227" s="446"/>
      <c r="F227" s="446"/>
      <c r="G227" s="446"/>
      <c r="H227" s="446"/>
      <c r="I227" s="446"/>
      <c r="J227" s="446"/>
      <c r="K227" s="446"/>
    </row>
    <row r="228" spans="1:11" ht="16.5">
      <c r="A228" s="599"/>
      <c r="B228" s="444"/>
      <c r="C228" s="445"/>
      <c r="D228" s="425"/>
      <c r="E228" s="446"/>
      <c r="F228" s="446"/>
      <c r="G228" s="446"/>
      <c r="H228" s="446"/>
      <c r="I228" s="446"/>
      <c r="J228" s="446"/>
      <c r="K228" s="446"/>
    </row>
    <row r="229" spans="1:11" ht="16.5">
      <c r="A229" s="599"/>
      <c r="B229" s="444"/>
      <c r="C229" s="445"/>
      <c r="D229" s="425"/>
      <c r="E229" s="446"/>
      <c r="F229" s="446"/>
      <c r="G229" s="446"/>
      <c r="H229" s="446"/>
      <c r="I229" s="446"/>
      <c r="J229" s="446"/>
      <c r="K229" s="446"/>
    </row>
    <row r="230" spans="1:11" ht="16.5">
      <c r="A230" s="599"/>
      <c r="B230" s="444"/>
      <c r="C230" s="445"/>
      <c r="D230" s="425"/>
      <c r="E230" s="446"/>
      <c r="F230" s="446"/>
      <c r="G230" s="446"/>
      <c r="H230" s="446"/>
      <c r="I230" s="446"/>
      <c r="J230" s="446"/>
      <c r="K230" s="446"/>
    </row>
    <row r="231" spans="1:11" ht="16.5">
      <c r="A231" s="599"/>
      <c r="B231" s="444"/>
      <c r="C231" s="445"/>
      <c r="D231" s="425"/>
      <c r="E231" s="446"/>
      <c r="F231" s="446"/>
      <c r="G231" s="446"/>
      <c r="H231" s="446"/>
      <c r="I231" s="446"/>
      <c r="J231" s="446"/>
      <c r="K231" s="446"/>
    </row>
    <row r="232" spans="1:11" ht="16.5">
      <c r="A232" s="599"/>
      <c r="B232" s="444"/>
      <c r="C232" s="445"/>
      <c r="D232" s="425"/>
      <c r="E232" s="446"/>
      <c r="F232" s="446"/>
      <c r="G232" s="446"/>
      <c r="H232" s="446"/>
      <c r="I232" s="446"/>
      <c r="J232" s="446"/>
      <c r="K232" s="446"/>
    </row>
    <row r="233" spans="1:11" ht="16.5">
      <c r="A233" s="599"/>
      <c r="B233" s="444"/>
      <c r="C233" s="445"/>
      <c r="D233" s="425"/>
      <c r="E233" s="446"/>
      <c r="F233" s="446"/>
      <c r="G233" s="446"/>
      <c r="H233" s="446"/>
      <c r="I233" s="446"/>
      <c r="J233" s="446"/>
      <c r="K233" s="446"/>
    </row>
    <row r="234" spans="1:11" ht="16.5">
      <c r="A234" s="599"/>
      <c r="B234" s="444"/>
      <c r="C234" s="445"/>
      <c r="D234" s="425"/>
      <c r="E234" s="446"/>
      <c r="F234" s="446"/>
      <c r="G234" s="446"/>
      <c r="H234" s="446"/>
      <c r="I234" s="446"/>
      <c r="J234" s="446"/>
      <c r="K234" s="446"/>
    </row>
    <row r="235" spans="1:11" ht="16.5">
      <c r="A235" s="599"/>
      <c r="B235" s="444"/>
      <c r="C235" s="445"/>
      <c r="D235" s="425"/>
      <c r="E235" s="446"/>
      <c r="F235" s="446"/>
      <c r="G235" s="446"/>
      <c r="H235" s="446"/>
      <c r="I235" s="446"/>
      <c r="J235" s="446"/>
      <c r="K235" s="446"/>
    </row>
    <row r="236" spans="1:11" ht="16.5">
      <c r="A236" s="599"/>
      <c r="B236" s="444"/>
      <c r="C236" s="445"/>
      <c r="D236" s="425"/>
      <c r="E236" s="446"/>
      <c r="F236" s="446"/>
      <c r="G236" s="446"/>
      <c r="H236" s="446"/>
      <c r="I236" s="446"/>
      <c r="J236" s="446"/>
      <c r="K236" s="446"/>
    </row>
    <row r="237" spans="1:11" ht="16.5">
      <c r="A237" s="599"/>
      <c r="B237" s="444"/>
      <c r="C237" s="445"/>
      <c r="D237" s="425"/>
      <c r="E237" s="446"/>
      <c r="F237" s="446"/>
      <c r="G237" s="446"/>
      <c r="H237" s="446"/>
      <c r="I237" s="446"/>
      <c r="J237" s="446"/>
      <c r="K237" s="446"/>
    </row>
    <row r="238" spans="1:11" ht="16.5">
      <c r="A238" s="599"/>
      <c r="B238" s="444"/>
      <c r="C238" s="445"/>
      <c r="D238" s="425"/>
      <c r="E238" s="446"/>
      <c r="F238" s="446"/>
      <c r="G238" s="446"/>
      <c r="H238" s="446"/>
      <c r="I238" s="446"/>
      <c r="J238" s="446"/>
      <c r="K238" s="446"/>
    </row>
    <row r="239" spans="1:11" ht="16.5">
      <c r="A239" s="599"/>
      <c r="B239" s="444"/>
      <c r="C239" s="445"/>
      <c r="D239" s="425"/>
      <c r="E239" s="446"/>
      <c r="F239" s="446"/>
      <c r="G239" s="446"/>
      <c r="H239" s="446"/>
      <c r="I239" s="446"/>
      <c r="J239" s="446"/>
      <c r="K239" s="446"/>
    </row>
    <row r="240" spans="1:11" ht="16.5">
      <c r="A240" s="599"/>
      <c r="B240" s="444"/>
      <c r="C240" s="445"/>
      <c r="D240" s="425"/>
      <c r="E240" s="446"/>
      <c r="F240" s="446"/>
      <c r="G240" s="446"/>
      <c r="H240" s="446"/>
      <c r="I240" s="446"/>
      <c r="J240" s="446"/>
      <c r="K240" s="446"/>
    </row>
    <row r="241" spans="1:11" ht="16.5">
      <c r="A241" s="599"/>
      <c r="B241" s="444"/>
      <c r="C241" s="445"/>
      <c r="D241" s="425"/>
      <c r="E241" s="446"/>
      <c r="F241" s="446"/>
      <c r="G241" s="446"/>
      <c r="H241" s="446"/>
      <c r="I241" s="446"/>
      <c r="J241" s="446"/>
      <c r="K241" s="446"/>
    </row>
    <row r="242" spans="1:11" ht="16.5">
      <c r="A242" s="599"/>
      <c r="B242" s="444"/>
      <c r="C242" s="445"/>
      <c r="D242" s="425"/>
      <c r="E242" s="446"/>
      <c r="F242" s="446"/>
      <c r="G242" s="446"/>
      <c r="H242" s="446"/>
      <c r="I242" s="446"/>
      <c r="J242" s="446"/>
      <c r="K242" s="446"/>
    </row>
    <row r="243" spans="1:11" ht="16.5">
      <c r="A243" s="599"/>
      <c r="B243" s="444"/>
      <c r="C243" s="445"/>
      <c r="D243" s="425"/>
      <c r="E243" s="446"/>
      <c r="F243" s="446"/>
      <c r="G243" s="446"/>
      <c r="H243" s="446"/>
      <c r="I243" s="446"/>
      <c r="J243" s="446"/>
      <c r="K243" s="446"/>
    </row>
    <row r="244" spans="1:11" ht="16.5">
      <c r="A244" s="599"/>
      <c r="B244" s="444"/>
      <c r="C244" s="445"/>
      <c r="D244" s="425"/>
      <c r="E244" s="446"/>
      <c r="F244" s="446"/>
      <c r="G244" s="446"/>
      <c r="H244" s="446"/>
      <c r="I244" s="446"/>
      <c r="J244" s="446"/>
      <c r="K244" s="446"/>
    </row>
    <row r="245" spans="1:11" ht="16.5">
      <c r="A245" s="599"/>
      <c r="B245" s="444"/>
      <c r="C245" s="445"/>
      <c r="D245" s="425"/>
      <c r="E245" s="446"/>
      <c r="F245" s="446"/>
      <c r="G245" s="446"/>
      <c r="H245" s="446"/>
      <c r="I245" s="446"/>
      <c r="J245" s="446"/>
      <c r="K245" s="446"/>
    </row>
    <row r="246" spans="1:11" ht="16.5">
      <c r="A246" s="599"/>
      <c r="B246" s="444"/>
      <c r="C246" s="445"/>
      <c r="D246" s="425"/>
      <c r="E246" s="446"/>
      <c r="F246" s="446"/>
      <c r="G246" s="446"/>
      <c r="H246" s="446"/>
      <c r="I246" s="446"/>
      <c r="J246" s="446"/>
      <c r="K246" s="446"/>
    </row>
    <row r="247" spans="1:11" ht="16.5">
      <c r="A247" s="599"/>
      <c r="B247" s="444"/>
      <c r="C247" s="445"/>
      <c r="D247" s="425"/>
      <c r="E247" s="446"/>
      <c r="F247" s="446"/>
      <c r="G247" s="446"/>
      <c r="H247" s="446"/>
      <c r="I247" s="446"/>
      <c r="J247" s="446"/>
      <c r="K247" s="446"/>
    </row>
    <row r="248" spans="1:11" ht="16.5">
      <c r="A248" s="599"/>
      <c r="B248" s="444"/>
      <c r="C248" s="445"/>
      <c r="D248" s="425"/>
      <c r="E248" s="446"/>
      <c r="F248" s="446"/>
      <c r="G248" s="446"/>
      <c r="H248" s="446"/>
      <c r="I248" s="446"/>
      <c r="J248" s="446"/>
      <c r="K248" s="446"/>
    </row>
  </sheetData>
  <sheetProtection/>
  <mergeCells count="6">
    <mergeCell ref="J1:K1"/>
    <mergeCell ref="B2:K2"/>
    <mergeCell ref="B24:D24"/>
    <mergeCell ref="A3:K3"/>
    <mergeCell ref="B23:K23"/>
    <mergeCell ref="A4:K4"/>
  </mergeCells>
  <printOptions horizontalCentered="1"/>
  <pageMargins left="0.6692913385826772" right="0.5118110236220472" top="0.7480314960629921" bottom="0.9055118110236221" header="0.5118110236220472" footer="0.5511811023622047"/>
  <pageSetup fitToHeight="0" fitToWidth="1" horizontalDpi="600" verticalDpi="600" orientation="landscape" paperSize="9" scale="78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workbookViewId="0" topLeftCell="A1">
      <selection activeCell="A4" sqref="A4:K4"/>
    </sheetView>
  </sheetViews>
  <sheetFormatPr defaultColWidth="9.140625" defaultRowHeight="12.75"/>
  <cols>
    <col min="1" max="1" width="8.140625" style="385" customWidth="1"/>
    <col min="2" max="2" width="36.00390625" style="386" customWidth="1"/>
    <col min="3" max="3" width="15.8515625" style="387" customWidth="1"/>
    <col min="4" max="4" width="14.8515625" style="391" customWidth="1"/>
    <col min="5" max="10" width="12.421875" style="370" customWidth="1"/>
    <col min="11" max="11" width="15.140625" style="370" customWidth="1"/>
    <col min="12" max="12" width="7.8515625" style="370" customWidth="1"/>
    <col min="13" max="16384" width="9.140625" style="370" customWidth="1"/>
  </cols>
  <sheetData>
    <row r="1" spans="8:11" ht="30" customHeight="1">
      <c r="H1" s="417"/>
      <c r="I1" s="408" t="s">
        <v>479</v>
      </c>
      <c r="J1" s="644" t="s">
        <v>462</v>
      </c>
      <c r="K1" s="644"/>
    </row>
    <row r="2" spans="2:11" ht="30" customHeight="1">
      <c r="B2" s="645" t="s">
        <v>562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1:11" ht="27.75" customHeight="1">
      <c r="A3" s="662" t="s">
        <v>518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30" customHeight="1">
      <c r="A4" s="662" t="s">
        <v>548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27.75" customHeight="1">
      <c r="A5" s="599"/>
      <c r="B5" s="444"/>
      <c r="C5" s="445"/>
      <c r="D5" s="425"/>
      <c r="E5" s="446"/>
      <c r="F5" s="446"/>
      <c r="G5" s="446"/>
      <c r="H5" s="446"/>
      <c r="I5" s="446"/>
      <c r="J5" s="446"/>
      <c r="K5" s="446"/>
    </row>
    <row r="6" spans="1:12" s="388" customFormat="1" ht="33" customHeight="1">
      <c r="A6" s="664" t="s">
        <v>0</v>
      </c>
      <c r="B6" s="664" t="s">
        <v>481</v>
      </c>
      <c r="C6" s="664" t="s">
        <v>191</v>
      </c>
      <c r="D6" s="664" t="s">
        <v>503</v>
      </c>
      <c r="E6" s="665" t="s">
        <v>504</v>
      </c>
      <c r="F6" s="665"/>
      <c r="G6" s="665"/>
      <c r="H6" s="665"/>
      <c r="I6" s="665"/>
      <c r="J6" s="665"/>
      <c r="K6" s="664" t="s">
        <v>482</v>
      </c>
      <c r="L6" s="418"/>
    </row>
    <row r="7" spans="1:12" s="388" customFormat="1" ht="33" customHeight="1">
      <c r="A7" s="664"/>
      <c r="B7" s="664"/>
      <c r="C7" s="664"/>
      <c r="D7" s="664"/>
      <c r="E7" s="426" t="s">
        <v>331</v>
      </c>
      <c r="F7" s="426" t="s">
        <v>332</v>
      </c>
      <c r="G7" s="426" t="s">
        <v>333</v>
      </c>
      <c r="H7" s="426" t="s">
        <v>334</v>
      </c>
      <c r="I7" s="426" t="s">
        <v>335</v>
      </c>
      <c r="J7" s="426" t="s">
        <v>483</v>
      </c>
      <c r="K7" s="664"/>
      <c r="L7" s="418"/>
    </row>
    <row r="8" spans="1:12" s="386" customFormat="1" ht="26.25" customHeight="1">
      <c r="A8" s="616" t="s">
        <v>291</v>
      </c>
      <c r="B8" s="616" t="s">
        <v>223</v>
      </c>
      <c r="C8" s="616" t="s">
        <v>473</v>
      </c>
      <c r="D8" s="616" t="s">
        <v>474</v>
      </c>
      <c r="E8" s="616" t="s">
        <v>484</v>
      </c>
      <c r="F8" s="616" t="s">
        <v>485</v>
      </c>
      <c r="G8" s="616" t="s">
        <v>486</v>
      </c>
      <c r="H8" s="616" t="s">
        <v>487</v>
      </c>
      <c r="I8" s="616" t="s">
        <v>488</v>
      </c>
      <c r="J8" s="616" t="s">
        <v>489</v>
      </c>
      <c r="K8" s="616" t="s">
        <v>490</v>
      </c>
      <c r="L8" s="623"/>
    </row>
    <row r="9" spans="1:12" ht="33.75" customHeight="1">
      <c r="A9" s="431">
        <v>1</v>
      </c>
      <c r="B9" s="428" t="s">
        <v>491</v>
      </c>
      <c r="C9" s="459" t="s">
        <v>492</v>
      </c>
      <c r="D9" s="467"/>
      <c r="E9" s="480"/>
      <c r="F9" s="480"/>
      <c r="G9" s="478"/>
      <c r="H9" s="478"/>
      <c r="I9" s="478"/>
      <c r="J9" s="478"/>
      <c r="K9" s="478"/>
      <c r="L9" s="409"/>
    </row>
    <row r="10" spans="1:23" s="368" customFormat="1" ht="27" customHeight="1">
      <c r="A10" s="601" t="s">
        <v>223</v>
      </c>
      <c r="B10" s="432" t="s">
        <v>493</v>
      </c>
      <c r="C10" s="459" t="s">
        <v>351</v>
      </c>
      <c r="D10" s="467"/>
      <c r="E10" s="480"/>
      <c r="F10" s="480"/>
      <c r="G10" s="480"/>
      <c r="H10" s="480"/>
      <c r="I10" s="480"/>
      <c r="J10" s="480"/>
      <c r="K10" s="480"/>
      <c r="L10" s="410"/>
      <c r="N10" s="397"/>
      <c r="O10" s="396"/>
      <c r="Q10" s="397"/>
      <c r="R10" s="396"/>
      <c r="T10" s="397"/>
      <c r="U10" s="396"/>
      <c r="W10" s="397"/>
    </row>
    <row r="11" spans="1:12" s="420" customFormat="1" ht="24" customHeight="1">
      <c r="A11" s="602"/>
      <c r="B11" s="440" t="s">
        <v>494</v>
      </c>
      <c r="C11" s="441" t="s">
        <v>352</v>
      </c>
      <c r="D11" s="603"/>
      <c r="E11" s="604"/>
      <c r="F11" s="604"/>
      <c r="G11" s="605"/>
      <c r="H11" s="604"/>
      <c r="I11" s="604"/>
      <c r="J11" s="604"/>
      <c r="K11" s="604"/>
      <c r="L11" s="419"/>
    </row>
    <row r="12" spans="1:12" s="420" customFormat="1" ht="27" customHeight="1">
      <c r="A12" s="602"/>
      <c r="B12" s="440" t="s">
        <v>495</v>
      </c>
      <c r="C12" s="441" t="s">
        <v>352</v>
      </c>
      <c r="D12" s="603"/>
      <c r="E12" s="604"/>
      <c r="F12" s="606"/>
      <c r="G12" s="606"/>
      <c r="H12" s="606"/>
      <c r="I12" s="606"/>
      <c r="J12" s="606"/>
      <c r="K12" s="606"/>
      <c r="L12" s="419"/>
    </row>
    <row r="13" spans="1:12" s="420" customFormat="1" ht="27" customHeight="1">
      <c r="A13" s="602"/>
      <c r="B13" s="438" t="s">
        <v>496</v>
      </c>
      <c r="C13" s="441" t="s">
        <v>352</v>
      </c>
      <c r="D13" s="603"/>
      <c r="E13" s="604"/>
      <c r="F13" s="604"/>
      <c r="G13" s="604"/>
      <c r="H13" s="604"/>
      <c r="I13" s="604"/>
      <c r="J13" s="604"/>
      <c r="K13" s="604"/>
      <c r="L13" s="419"/>
    </row>
    <row r="14" spans="1:23" s="368" customFormat="1" ht="29.25" customHeight="1">
      <c r="A14" s="601" t="s">
        <v>473</v>
      </c>
      <c r="B14" s="432" t="s">
        <v>497</v>
      </c>
      <c r="C14" s="426" t="s">
        <v>351</v>
      </c>
      <c r="D14" s="595"/>
      <c r="E14" s="480"/>
      <c r="F14" s="480"/>
      <c r="G14" s="480"/>
      <c r="H14" s="480"/>
      <c r="I14" s="480"/>
      <c r="J14" s="480"/>
      <c r="K14" s="480"/>
      <c r="L14" s="410"/>
      <c r="N14" s="397"/>
      <c r="O14" s="396"/>
      <c r="Q14" s="397"/>
      <c r="R14" s="396"/>
      <c r="T14" s="397"/>
      <c r="U14" s="396"/>
      <c r="W14" s="397"/>
    </row>
    <row r="15" spans="1:12" s="368" customFormat="1" ht="33" customHeight="1">
      <c r="A15" s="601" t="s">
        <v>474</v>
      </c>
      <c r="B15" s="432" t="s">
        <v>498</v>
      </c>
      <c r="C15" s="459" t="s">
        <v>351</v>
      </c>
      <c r="D15" s="467"/>
      <c r="E15" s="480"/>
      <c r="F15" s="480"/>
      <c r="G15" s="480"/>
      <c r="H15" s="480"/>
      <c r="I15" s="480"/>
      <c r="J15" s="480"/>
      <c r="K15" s="480"/>
      <c r="L15" s="411"/>
    </row>
    <row r="16" spans="1:12" s="368" customFormat="1" ht="33" customHeight="1">
      <c r="A16" s="601" t="s">
        <v>484</v>
      </c>
      <c r="B16" s="432" t="s">
        <v>499</v>
      </c>
      <c r="C16" s="459"/>
      <c r="D16" s="467"/>
      <c r="E16" s="480"/>
      <c r="F16" s="480"/>
      <c r="G16" s="480"/>
      <c r="H16" s="480"/>
      <c r="I16" s="480"/>
      <c r="J16" s="480"/>
      <c r="K16" s="480"/>
      <c r="L16" s="411"/>
    </row>
    <row r="17" spans="1:12" s="389" customFormat="1" ht="33" customHeight="1">
      <c r="A17" s="607"/>
      <c r="B17" s="438" t="s">
        <v>226</v>
      </c>
      <c r="C17" s="459"/>
      <c r="D17" s="472"/>
      <c r="E17" s="473"/>
      <c r="F17" s="473"/>
      <c r="G17" s="473"/>
      <c r="H17" s="473"/>
      <c r="I17" s="473"/>
      <c r="J17" s="473"/>
      <c r="K17" s="473"/>
      <c r="L17" s="421"/>
    </row>
    <row r="18" spans="1:12" ht="27" customHeight="1">
      <c r="A18" s="607"/>
      <c r="B18" s="440" t="s">
        <v>222</v>
      </c>
      <c r="C18" s="441" t="s">
        <v>352</v>
      </c>
      <c r="D18" s="467"/>
      <c r="E18" s="468"/>
      <c r="F18" s="586"/>
      <c r="G18" s="468"/>
      <c r="H18" s="468"/>
      <c r="I18" s="468"/>
      <c r="J18" s="468"/>
      <c r="K18" s="468"/>
      <c r="L18" s="409"/>
    </row>
    <row r="19" spans="1:23" s="420" customFormat="1" ht="27" customHeight="1">
      <c r="A19" s="602"/>
      <c r="B19" s="438" t="s">
        <v>500</v>
      </c>
      <c r="C19" s="441" t="s">
        <v>352</v>
      </c>
      <c r="D19" s="603"/>
      <c r="E19" s="604"/>
      <c r="F19" s="604"/>
      <c r="G19" s="608"/>
      <c r="H19" s="604"/>
      <c r="I19" s="604"/>
      <c r="J19" s="604"/>
      <c r="K19" s="604"/>
      <c r="L19" s="422"/>
      <c r="N19" s="423"/>
      <c r="O19" s="424"/>
      <c r="Q19" s="423"/>
      <c r="R19" s="424"/>
      <c r="T19" s="423"/>
      <c r="U19" s="424"/>
      <c r="W19" s="423"/>
    </row>
    <row r="20" spans="1:21" s="420" customFormat="1" ht="28.5" customHeight="1">
      <c r="A20" s="602"/>
      <c r="B20" s="438" t="s">
        <v>501</v>
      </c>
      <c r="C20" s="459"/>
      <c r="D20" s="603"/>
      <c r="E20" s="604"/>
      <c r="F20" s="604"/>
      <c r="G20" s="604"/>
      <c r="H20" s="608"/>
      <c r="I20" s="608"/>
      <c r="J20" s="608"/>
      <c r="K20" s="608"/>
      <c r="L20" s="422"/>
      <c r="N20" s="423"/>
      <c r="O20" s="424"/>
      <c r="Q20" s="423"/>
      <c r="R20" s="424"/>
      <c r="T20" s="423"/>
      <c r="U20" s="424"/>
    </row>
    <row r="21" spans="1:12" s="368" customFormat="1" ht="27.75" customHeight="1">
      <c r="A21" s="601" t="s">
        <v>485</v>
      </c>
      <c r="B21" s="432" t="s">
        <v>502</v>
      </c>
      <c r="C21" s="459"/>
      <c r="D21" s="467"/>
      <c r="E21" s="480"/>
      <c r="F21" s="480"/>
      <c r="G21" s="480"/>
      <c r="H21" s="480"/>
      <c r="I21" s="480"/>
      <c r="J21" s="480"/>
      <c r="K21" s="480"/>
      <c r="L21" s="411"/>
    </row>
    <row r="22" spans="1:12" ht="6.75" customHeight="1">
      <c r="A22" s="609"/>
      <c r="B22" s="610"/>
      <c r="C22" s="611"/>
      <c r="D22" s="612"/>
      <c r="E22" s="613"/>
      <c r="F22" s="613"/>
      <c r="G22" s="613"/>
      <c r="H22" s="613"/>
      <c r="I22" s="613"/>
      <c r="J22" s="613"/>
      <c r="K22" s="613"/>
      <c r="L22" s="393"/>
    </row>
    <row r="23" spans="1:11" ht="16.5">
      <c r="A23" s="599"/>
      <c r="B23" s="444"/>
      <c r="C23" s="445"/>
      <c r="D23" s="597"/>
      <c r="E23" s="598"/>
      <c r="F23" s="598"/>
      <c r="G23" s="598"/>
      <c r="H23" s="598"/>
      <c r="I23" s="598"/>
      <c r="J23" s="598"/>
      <c r="K23" s="598"/>
    </row>
    <row r="24" spans="1:11" ht="62.25" customHeight="1" hidden="1">
      <c r="A24" s="599"/>
      <c r="B24" s="663" t="s">
        <v>505</v>
      </c>
      <c r="C24" s="663"/>
      <c r="D24" s="663"/>
      <c r="E24" s="663"/>
      <c r="F24" s="663"/>
      <c r="G24" s="663"/>
      <c r="H24" s="663"/>
      <c r="I24" s="663"/>
      <c r="J24" s="663"/>
      <c r="K24" s="663"/>
    </row>
    <row r="25" spans="1:11" ht="16.5">
      <c r="A25" s="599"/>
      <c r="B25" s="444"/>
      <c r="C25" s="445"/>
      <c r="D25" s="425"/>
      <c r="E25" s="594"/>
      <c r="F25" s="594"/>
      <c r="G25" s="594"/>
      <c r="H25" s="594"/>
      <c r="I25" s="594"/>
      <c r="J25" s="594"/>
      <c r="K25" s="594"/>
    </row>
    <row r="26" spans="1:11" ht="16.5">
      <c r="A26" s="599"/>
      <c r="B26" s="444"/>
      <c r="C26" s="445"/>
      <c r="D26" s="425"/>
      <c r="E26" s="594"/>
      <c r="F26" s="594"/>
      <c r="G26" s="594"/>
      <c r="H26" s="594"/>
      <c r="I26" s="594"/>
      <c r="J26" s="594"/>
      <c r="K26" s="594"/>
    </row>
    <row r="27" spans="1:23" ht="16.5">
      <c r="A27" s="599"/>
      <c r="B27" s="464"/>
      <c r="C27" s="445"/>
      <c r="D27" s="425"/>
      <c r="E27" s="458"/>
      <c r="F27" s="446"/>
      <c r="G27" s="446"/>
      <c r="H27" s="446"/>
      <c r="I27" s="446"/>
      <c r="J27" s="446"/>
      <c r="K27" s="446"/>
      <c r="L27" s="394"/>
      <c r="N27" s="392"/>
      <c r="O27" s="394"/>
      <c r="Q27" s="392"/>
      <c r="R27" s="394"/>
      <c r="T27" s="392"/>
      <c r="U27" s="394"/>
      <c r="W27" s="392"/>
    </row>
    <row r="28" spans="1:11" ht="16.5">
      <c r="A28" s="599"/>
      <c r="B28" s="444"/>
      <c r="C28" s="445"/>
      <c r="D28" s="425"/>
      <c r="E28" s="446"/>
      <c r="F28" s="446"/>
      <c r="G28" s="446"/>
      <c r="H28" s="446"/>
      <c r="I28" s="446"/>
      <c r="J28" s="446"/>
      <c r="K28" s="446"/>
    </row>
    <row r="29" spans="1:11" ht="16.5">
      <c r="A29" s="599"/>
      <c r="B29" s="444"/>
      <c r="C29" s="445"/>
      <c r="D29" s="425"/>
      <c r="E29" s="446"/>
      <c r="F29" s="446"/>
      <c r="G29" s="446"/>
      <c r="H29" s="446"/>
      <c r="I29" s="446"/>
      <c r="J29" s="446"/>
      <c r="K29" s="446"/>
    </row>
    <row r="30" spans="1:11" ht="16.5">
      <c r="A30" s="599"/>
      <c r="B30" s="444"/>
      <c r="C30" s="445"/>
      <c r="D30" s="425"/>
      <c r="E30" s="446"/>
      <c r="F30" s="446"/>
      <c r="G30" s="446"/>
      <c r="H30" s="446"/>
      <c r="I30" s="446"/>
      <c r="J30" s="446"/>
      <c r="K30" s="446"/>
    </row>
    <row r="31" spans="1:11" ht="16.5">
      <c r="A31" s="599"/>
      <c r="B31" s="444"/>
      <c r="C31" s="445"/>
      <c r="D31" s="425"/>
      <c r="E31" s="446"/>
      <c r="F31" s="446"/>
      <c r="G31" s="446"/>
      <c r="H31" s="446"/>
      <c r="I31" s="446"/>
      <c r="J31" s="446"/>
      <c r="K31" s="446"/>
    </row>
    <row r="32" spans="1:11" ht="16.5">
      <c r="A32" s="599"/>
      <c r="B32" s="444"/>
      <c r="C32" s="445"/>
      <c r="D32" s="425"/>
      <c r="E32" s="446"/>
      <c r="F32" s="446"/>
      <c r="G32" s="446"/>
      <c r="H32" s="446"/>
      <c r="I32" s="446"/>
      <c r="J32" s="446"/>
      <c r="K32" s="446"/>
    </row>
    <row r="33" spans="1:11" ht="12.75" customHeight="1">
      <c r="A33" s="599"/>
      <c r="B33" s="444"/>
      <c r="C33" s="445"/>
      <c r="D33" s="425"/>
      <c r="E33" s="446"/>
      <c r="F33" s="446"/>
      <c r="G33" s="446"/>
      <c r="H33" s="446"/>
      <c r="I33" s="446"/>
      <c r="J33" s="446"/>
      <c r="K33" s="446"/>
    </row>
    <row r="34" spans="1:11" ht="16.5">
      <c r="A34" s="599"/>
      <c r="B34" s="444"/>
      <c r="C34" s="445"/>
      <c r="D34" s="425"/>
      <c r="E34" s="446"/>
      <c r="F34" s="446"/>
      <c r="G34" s="446"/>
      <c r="H34" s="446"/>
      <c r="I34" s="446"/>
      <c r="J34" s="446"/>
      <c r="K34" s="446"/>
    </row>
    <row r="35" spans="1:11" ht="16.5">
      <c r="A35" s="599"/>
      <c r="B35" s="444"/>
      <c r="C35" s="445"/>
      <c r="D35" s="425"/>
      <c r="E35" s="446"/>
      <c r="F35" s="446"/>
      <c r="G35" s="446"/>
      <c r="H35" s="446"/>
      <c r="I35" s="446"/>
      <c r="J35" s="446"/>
      <c r="K35" s="446"/>
    </row>
    <row r="36" spans="1:11" ht="16.5">
      <c r="A36" s="599"/>
      <c r="B36" s="444"/>
      <c r="C36" s="445"/>
      <c r="D36" s="425"/>
      <c r="E36" s="446"/>
      <c r="F36" s="446"/>
      <c r="G36" s="446"/>
      <c r="H36" s="446"/>
      <c r="I36" s="446"/>
      <c r="J36" s="446"/>
      <c r="K36" s="446"/>
    </row>
    <row r="37" spans="1:11" ht="16.5">
      <c r="A37" s="599"/>
      <c r="B37" s="444"/>
      <c r="C37" s="445"/>
      <c r="D37" s="425"/>
      <c r="E37" s="446"/>
      <c r="F37" s="446"/>
      <c r="G37" s="446"/>
      <c r="H37" s="446"/>
      <c r="I37" s="446"/>
      <c r="J37" s="446"/>
      <c r="K37" s="446"/>
    </row>
    <row r="38" spans="1:11" ht="16.5">
      <c r="A38" s="599"/>
      <c r="B38" s="444"/>
      <c r="C38" s="445"/>
      <c r="D38" s="425"/>
      <c r="E38" s="446"/>
      <c r="F38" s="446"/>
      <c r="G38" s="446"/>
      <c r="H38" s="446"/>
      <c r="I38" s="446"/>
      <c r="J38" s="446"/>
      <c r="K38" s="446"/>
    </row>
    <row r="39" spans="1:11" ht="16.5">
      <c r="A39" s="599"/>
      <c r="B39" s="444"/>
      <c r="C39" s="445"/>
      <c r="D39" s="425"/>
      <c r="E39" s="446"/>
      <c r="F39" s="446"/>
      <c r="G39" s="446"/>
      <c r="H39" s="446"/>
      <c r="I39" s="446"/>
      <c r="J39" s="446"/>
      <c r="K39" s="446"/>
    </row>
    <row r="40" spans="1:11" ht="16.5">
      <c r="A40" s="599"/>
      <c r="B40" s="444"/>
      <c r="C40" s="445"/>
      <c r="D40" s="425"/>
      <c r="E40" s="446"/>
      <c r="F40" s="446"/>
      <c r="G40" s="446"/>
      <c r="H40" s="446"/>
      <c r="I40" s="446"/>
      <c r="J40" s="446"/>
      <c r="K40" s="446"/>
    </row>
    <row r="41" spans="1:11" ht="16.5">
      <c r="A41" s="599"/>
      <c r="B41" s="444"/>
      <c r="C41" s="445"/>
      <c r="D41" s="425"/>
      <c r="E41" s="446"/>
      <c r="F41" s="446"/>
      <c r="G41" s="446"/>
      <c r="H41" s="446"/>
      <c r="I41" s="446"/>
      <c r="J41" s="446"/>
      <c r="K41" s="446"/>
    </row>
    <row r="42" spans="1:11" ht="16.5">
      <c r="A42" s="599"/>
      <c r="B42" s="444"/>
      <c r="C42" s="445"/>
      <c r="D42" s="425"/>
      <c r="E42" s="446"/>
      <c r="F42" s="446"/>
      <c r="G42" s="446"/>
      <c r="H42" s="446"/>
      <c r="I42" s="446"/>
      <c r="J42" s="446"/>
      <c r="K42" s="446"/>
    </row>
    <row r="43" spans="1:11" ht="16.5">
      <c r="A43" s="599"/>
      <c r="B43" s="444"/>
      <c r="C43" s="445"/>
      <c r="D43" s="425"/>
      <c r="E43" s="446"/>
      <c r="F43" s="446"/>
      <c r="G43" s="446"/>
      <c r="H43" s="446"/>
      <c r="I43" s="446"/>
      <c r="J43" s="446"/>
      <c r="K43" s="446"/>
    </row>
    <row r="44" spans="1:11" ht="16.5">
      <c r="A44" s="599"/>
      <c r="B44" s="444"/>
      <c r="C44" s="445"/>
      <c r="D44" s="425"/>
      <c r="E44" s="446"/>
      <c r="F44" s="446"/>
      <c r="G44" s="446"/>
      <c r="H44" s="446"/>
      <c r="I44" s="446"/>
      <c r="J44" s="446"/>
      <c r="K44" s="446"/>
    </row>
    <row r="45" spans="1:11" ht="16.5">
      <c r="A45" s="599"/>
      <c r="B45" s="444"/>
      <c r="C45" s="445"/>
      <c r="D45" s="425"/>
      <c r="E45" s="446"/>
      <c r="F45" s="446"/>
      <c r="G45" s="446"/>
      <c r="H45" s="446"/>
      <c r="I45" s="446"/>
      <c r="J45" s="446"/>
      <c r="K45" s="446"/>
    </row>
    <row r="46" spans="1:11" ht="16.5">
      <c r="A46" s="599"/>
      <c r="B46" s="444"/>
      <c r="C46" s="445"/>
      <c r="D46" s="425"/>
      <c r="E46" s="446"/>
      <c r="F46" s="446"/>
      <c r="G46" s="446"/>
      <c r="H46" s="446"/>
      <c r="I46" s="446"/>
      <c r="J46" s="446"/>
      <c r="K46" s="446"/>
    </row>
    <row r="47" spans="1:11" ht="16.5">
      <c r="A47" s="599"/>
      <c r="B47" s="444"/>
      <c r="C47" s="445"/>
      <c r="D47" s="425"/>
      <c r="E47" s="446"/>
      <c r="F47" s="446"/>
      <c r="G47" s="446"/>
      <c r="H47" s="446"/>
      <c r="I47" s="446"/>
      <c r="J47" s="446"/>
      <c r="K47" s="446"/>
    </row>
    <row r="48" spans="1:11" ht="16.5">
      <c r="A48" s="599"/>
      <c r="B48" s="444"/>
      <c r="C48" s="445"/>
      <c r="D48" s="425"/>
      <c r="E48" s="446"/>
      <c r="F48" s="446"/>
      <c r="G48" s="446"/>
      <c r="H48" s="446"/>
      <c r="I48" s="446"/>
      <c r="J48" s="446"/>
      <c r="K48" s="446"/>
    </row>
    <row r="49" spans="1:11" ht="16.5">
      <c r="A49" s="599"/>
      <c r="B49" s="444"/>
      <c r="C49" s="445"/>
      <c r="D49" s="425"/>
      <c r="E49" s="446"/>
      <c r="F49" s="446"/>
      <c r="G49" s="446"/>
      <c r="H49" s="446"/>
      <c r="I49" s="446"/>
      <c r="J49" s="446"/>
      <c r="K49" s="446"/>
    </row>
    <row r="50" spans="1:11" ht="16.5">
      <c r="A50" s="599"/>
      <c r="B50" s="444"/>
      <c r="C50" s="445"/>
      <c r="D50" s="425"/>
      <c r="E50" s="446"/>
      <c r="F50" s="446"/>
      <c r="G50" s="446"/>
      <c r="H50" s="446"/>
      <c r="I50" s="446"/>
      <c r="J50" s="446"/>
      <c r="K50" s="446"/>
    </row>
    <row r="51" spans="1:11" ht="16.5">
      <c r="A51" s="599"/>
      <c r="B51" s="444"/>
      <c r="C51" s="445"/>
      <c r="D51" s="425"/>
      <c r="E51" s="446"/>
      <c r="F51" s="446"/>
      <c r="G51" s="446"/>
      <c r="H51" s="446"/>
      <c r="I51" s="446"/>
      <c r="J51" s="446"/>
      <c r="K51" s="446"/>
    </row>
    <row r="52" spans="1:11" ht="16.5">
      <c r="A52" s="599"/>
      <c r="B52" s="444"/>
      <c r="C52" s="445"/>
      <c r="D52" s="425"/>
      <c r="E52" s="446"/>
      <c r="F52" s="446"/>
      <c r="G52" s="446"/>
      <c r="H52" s="446"/>
      <c r="I52" s="446"/>
      <c r="J52" s="446"/>
      <c r="K52" s="446"/>
    </row>
    <row r="53" spans="1:11" ht="16.5">
      <c r="A53" s="599"/>
      <c r="B53" s="444"/>
      <c r="C53" s="445"/>
      <c r="D53" s="425"/>
      <c r="E53" s="446"/>
      <c r="F53" s="446"/>
      <c r="G53" s="446"/>
      <c r="H53" s="446"/>
      <c r="I53" s="446"/>
      <c r="J53" s="446"/>
      <c r="K53" s="446"/>
    </row>
    <row r="54" spans="1:11" ht="16.5">
      <c r="A54" s="599"/>
      <c r="B54" s="444"/>
      <c r="C54" s="445"/>
      <c r="D54" s="425"/>
      <c r="E54" s="446"/>
      <c r="F54" s="446"/>
      <c r="G54" s="446"/>
      <c r="H54" s="446"/>
      <c r="I54" s="446"/>
      <c r="J54" s="446"/>
      <c r="K54" s="446"/>
    </row>
    <row r="55" spans="1:11" ht="16.5">
      <c r="A55" s="599"/>
      <c r="B55" s="444"/>
      <c r="C55" s="445"/>
      <c r="D55" s="425"/>
      <c r="E55" s="446"/>
      <c r="F55" s="446"/>
      <c r="G55" s="446"/>
      <c r="H55" s="446"/>
      <c r="I55" s="446"/>
      <c r="J55" s="446"/>
      <c r="K55" s="446"/>
    </row>
    <row r="56" spans="1:11" ht="16.5">
      <c r="A56" s="599"/>
      <c r="B56" s="444"/>
      <c r="C56" s="445"/>
      <c r="D56" s="425"/>
      <c r="E56" s="446"/>
      <c r="F56" s="446"/>
      <c r="G56" s="446"/>
      <c r="H56" s="446"/>
      <c r="I56" s="446"/>
      <c r="J56" s="446"/>
      <c r="K56" s="446"/>
    </row>
    <row r="57" spans="1:11" ht="16.5">
      <c r="A57" s="599"/>
      <c r="B57" s="444"/>
      <c r="C57" s="445"/>
      <c r="D57" s="425"/>
      <c r="E57" s="446"/>
      <c r="F57" s="446"/>
      <c r="G57" s="446"/>
      <c r="H57" s="446"/>
      <c r="I57" s="446"/>
      <c r="J57" s="446"/>
      <c r="K57" s="446"/>
    </row>
    <row r="58" spans="1:11" ht="16.5">
      <c r="A58" s="599"/>
      <c r="B58" s="444"/>
      <c r="C58" s="445"/>
      <c r="D58" s="425"/>
      <c r="E58" s="446"/>
      <c r="F58" s="446"/>
      <c r="G58" s="446"/>
      <c r="H58" s="446"/>
      <c r="I58" s="446"/>
      <c r="J58" s="446"/>
      <c r="K58" s="446"/>
    </row>
    <row r="59" spans="1:11" ht="16.5">
      <c r="A59" s="599"/>
      <c r="B59" s="444"/>
      <c r="C59" s="445"/>
      <c r="D59" s="425"/>
      <c r="E59" s="446"/>
      <c r="F59" s="446"/>
      <c r="G59" s="446"/>
      <c r="H59" s="446"/>
      <c r="I59" s="446"/>
      <c r="J59" s="446"/>
      <c r="K59" s="446"/>
    </row>
    <row r="60" spans="1:11" ht="16.5">
      <c r="A60" s="599"/>
      <c r="B60" s="444"/>
      <c r="C60" s="445"/>
      <c r="D60" s="425"/>
      <c r="E60" s="446"/>
      <c r="F60" s="446"/>
      <c r="G60" s="446"/>
      <c r="H60" s="446"/>
      <c r="I60" s="446"/>
      <c r="J60" s="446"/>
      <c r="K60" s="446"/>
    </row>
    <row r="61" spans="1:11" ht="16.5">
      <c r="A61" s="599"/>
      <c r="B61" s="444"/>
      <c r="C61" s="445"/>
      <c r="D61" s="425"/>
      <c r="E61" s="446"/>
      <c r="F61" s="446"/>
      <c r="G61" s="446"/>
      <c r="H61" s="446"/>
      <c r="I61" s="446"/>
      <c r="J61" s="446"/>
      <c r="K61" s="446"/>
    </row>
    <row r="62" spans="1:11" ht="16.5">
      <c r="A62" s="599"/>
      <c r="B62" s="444"/>
      <c r="C62" s="445"/>
      <c r="D62" s="425"/>
      <c r="E62" s="446"/>
      <c r="F62" s="446"/>
      <c r="G62" s="446"/>
      <c r="H62" s="446"/>
      <c r="I62" s="446"/>
      <c r="J62" s="446"/>
      <c r="K62" s="446"/>
    </row>
    <row r="63" spans="1:11" ht="16.5">
      <c r="A63" s="599"/>
      <c r="B63" s="444"/>
      <c r="C63" s="445"/>
      <c r="D63" s="425"/>
      <c r="E63" s="446"/>
      <c r="F63" s="446"/>
      <c r="G63" s="446"/>
      <c r="H63" s="446"/>
      <c r="I63" s="446"/>
      <c r="J63" s="446"/>
      <c r="K63" s="446"/>
    </row>
    <row r="64" spans="1:11" ht="16.5">
      <c r="A64" s="599"/>
      <c r="B64" s="444"/>
      <c r="C64" s="445"/>
      <c r="D64" s="425"/>
      <c r="E64" s="446"/>
      <c r="F64" s="446"/>
      <c r="G64" s="446"/>
      <c r="H64" s="446"/>
      <c r="I64" s="446"/>
      <c r="J64" s="446"/>
      <c r="K64" s="446"/>
    </row>
    <row r="65" spans="1:11" ht="16.5">
      <c r="A65" s="599"/>
      <c r="B65" s="444"/>
      <c r="C65" s="445"/>
      <c r="D65" s="425"/>
      <c r="E65" s="446"/>
      <c r="F65" s="446"/>
      <c r="G65" s="446"/>
      <c r="H65" s="446"/>
      <c r="I65" s="446"/>
      <c r="J65" s="446"/>
      <c r="K65" s="446"/>
    </row>
    <row r="66" spans="1:11" ht="16.5">
      <c r="A66" s="599"/>
      <c r="B66" s="444"/>
      <c r="C66" s="445"/>
      <c r="D66" s="425"/>
      <c r="E66" s="446"/>
      <c r="F66" s="446"/>
      <c r="G66" s="446"/>
      <c r="H66" s="446"/>
      <c r="I66" s="446"/>
      <c r="J66" s="446"/>
      <c r="K66" s="446"/>
    </row>
    <row r="67" spans="1:11" ht="16.5">
      <c r="A67" s="599"/>
      <c r="B67" s="444"/>
      <c r="C67" s="445"/>
      <c r="D67" s="425"/>
      <c r="E67" s="446"/>
      <c r="F67" s="446"/>
      <c r="G67" s="446"/>
      <c r="H67" s="446"/>
      <c r="I67" s="446"/>
      <c r="J67" s="446"/>
      <c r="K67" s="446"/>
    </row>
    <row r="68" spans="1:11" ht="16.5">
      <c r="A68" s="599"/>
      <c r="B68" s="444"/>
      <c r="C68" s="445"/>
      <c r="D68" s="425"/>
      <c r="E68" s="446"/>
      <c r="F68" s="446"/>
      <c r="G68" s="446"/>
      <c r="H68" s="446"/>
      <c r="I68" s="446"/>
      <c r="J68" s="446"/>
      <c r="K68" s="446"/>
    </row>
    <row r="69" spans="1:11" ht="16.5">
      <c r="A69" s="599"/>
      <c r="B69" s="444"/>
      <c r="C69" s="445"/>
      <c r="D69" s="425"/>
      <c r="E69" s="446"/>
      <c r="F69" s="446"/>
      <c r="G69" s="446"/>
      <c r="H69" s="446"/>
      <c r="I69" s="446"/>
      <c r="J69" s="446"/>
      <c r="K69" s="446"/>
    </row>
    <row r="70" spans="1:11" ht="16.5">
      <c r="A70" s="599"/>
      <c r="B70" s="444"/>
      <c r="C70" s="445"/>
      <c r="D70" s="425"/>
      <c r="E70" s="446"/>
      <c r="F70" s="446"/>
      <c r="G70" s="446"/>
      <c r="H70" s="446"/>
      <c r="I70" s="446"/>
      <c r="J70" s="446"/>
      <c r="K70" s="446"/>
    </row>
    <row r="71" spans="1:11" ht="16.5">
      <c r="A71" s="599"/>
      <c r="B71" s="444"/>
      <c r="C71" s="445"/>
      <c r="D71" s="425"/>
      <c r="E71" s="446"/>
      <c r="F71" s="446"/>
      <c r="G71" s="446"/>
      <c r="H71" s="446"/>
      <c r="I71" s="446"/>
      <c r="J71" s="446"/>
      <c r="K71" s="446"/>
    </row>
    <row r="72" spans="1:11" ht="16.5">
      <c r="A72" s="599"/>
      <c r="B72" s="444"/>
      <c r="C72" s="445"/>
      <c r="D72" s="425"/>
      <c r="E72" s="446"/>
      <c r="F72" s="446"/>
      <c r="G72" s="446"/>
      <c r="H72" s="446"/>
      <c r="I72" s="446"/>
      <c r="J72" s="446"/>
      <c r="K72" s="446"/>
    </row>
    <row r="73" spans="1:11" ht="16.5">
      <c r="A73" s="599"/>
      <c r="B73" s="444"/>
      <c r="C73" s="445"/>
      <c r="D73" s="425"/>
      <c r="E73" s="446"/>
      <c r="F73" s="446"/>
      <c r="G73" s="446"/>
      <c r="H73" s="446"/>
      <c r="I73" s="446"/>
      <c r="J73" s="446"/>
      <c r="K73" s="446"/>
    </row>
    <row r="74" spans="1:11" ht="16.5">
      <c r="A74" s="599"/>
      <c r="B74" s="444"/>
      <c r="C74" s="445"/>
      <c r="D74" s="425"/>
      <c r="E74" s="446"/>
      <c r="F74" s="446"/>
      <c r="G74" s="446"/>
      <c r="H74" s="446"/>
      <c r="I74" s="446"/>
      <c r="J74" s="446"/>
      <c r="K74" s="446"/>
    </row>
    <row r="75" spans="1:11" ht="16.5">
      <c r="A75" s="599"/>
      <c r="B75" s="444"/>
      <c r="C75" s="445"/>
      <c r="D75" s="425"/>
      <c r="E75" s="446"/>
      <c r="F75" s="446"/>
      <c r="G75" s="446"/>
      <c r="H75" s="446"/>
      <c r="I75" s="446"/>
      <c r="J75" s="446"/>
      <c r="K75" s="446"/>
    </row>
    <row r="76" spans="1:11" ht="16.5">
      <c r="A76" s="599"/>
      <c r="B76" s="444"/>
      <c r="C76" s="445"/>
      <c r="D76" s="425"/>
      <c r="E76" s="446"/>
      <c r="F76" s="446"/>
      <c r="G76" s="446"/>
      <c r="H76" s="446"/>
      <c r="I76" s="446"/>
      <c r="J76" s="446"/>
      <c r="K76" s="446"/>
    </row>
    <row r="77" spans="1:11" ht="16.5">
      <c r="A77" s="599"/>
      <c r="B77" s="444"/>
      <c r="C77" s="445"/>
      <c r="D77" s="425"/>
      <c r="E77" s="446"/>
      <c r="F77" s="446"/>
      <c r="G77" s="446"/>
      <c r="H77" s="446"/>
      <c r="I77" s="446"/>
      <c r="J77" s="446"/>
      <c r="K77" s="446"/>
    </row>
    <row r="78" spans="1:11" ht="16.5">
      <c r="A78" s="599"/>
      <c r="B78" s="444"/>
      <c r="C78" s="445"/>
      <c r="D78" s="425"/>
      <c r="E78" s="446"/>
      <c r="F78" s="446"/>
      <c r="G78" s="446"/>
      <c r="H78" s="446"/>
      <c r="I78" s="446"/>
      <c r="J78" s="446"/>
      <c r="K78" s="446"/>
    </row>
    <row r="79" spans="1:11" ht="16.5">
      <c r="A79" s="599"/>
      <c r="B79" s="444"/>
      <c r="C79" s="445"/>
      <c r="D79" s="425"/>
      <c r="E79" s="446"/>
      <c r="F79" s="446"/>
      <c r="G79" s="446"/>
      <c r="H79" s="446"/>
      <c r="I79" s="446"/>
      <c r="J79" s="446"/>
      <c r="K79" s="446"/>
    </row>
    <row r="80" spans="1:11" ht="16.5">
      <c r="A80" s="599"/>
      <c r="B80" s="444"/>
      <c r="C80" s="445"/>
      <c r="D80" s="425"/>
      <c r="E80" s="446"/>
      <c r="F80" s="446"/>
      <c r="G80" s="446"/>
      <c r="H80" s="446"/>
      <c r="I80" s="446"/>
      <c r="J80" s="446"/>
      <c r="K80" s="446"/>
    </row>
    <row r="81" spans="1:11" ht="16.5">
      <c r="A81" s="599"/>
      <c r="B81" s="444"/>
      <c r="C81" s="445"/>
      <c r="D81" s="425"/>
      <c r="E81" s="446"/>
      <c r="F81" s="446"/>
      <c r="G81" s="446"/>
      <c r="H81" s="446"/>
      <c r="I81" s="446"/>
      <c r="J81" s="446"/>
      <c r="K81" s="446"/>
    </row>
    <row r="82" spans="1:11" ht="16.5">
      <c r="A82" s="599"/>
      <c r="B82" s="444"/>
      <c r="C82" s="445"/>
      <c r="D82" s="425"/>
      <c r="E82" s="446"/>
      <c r="F82" s="446"/>
      <c r="G82" s="446"/>
      <c r="H82" s="446"/>
      <c r="I82" s="446"/>
      <c r="J82" s="446"/>
      <c r="K82" s="446"/>
    </row>
    <row r="83" spans="1:11" ht="16.5">
      <c r="A83" s="599"/>
      <c r="B83" s="444"/>
      <c r="C83" s="445"/>
      <c r="D83" s="425"/>
      <c r="E83" s="446"/>
      <c r="F83" s="446"/>
      <c r="G83" s="446"/>
      <c r="H83" s="446"/>
      <c r="I83" s="446"/>
      <c r="J83" s="446"/>
      <c r="K83" s="446"/>
    </row>
    <row r="84" spans="1:11" ht="16.5">
      <c r="A84" s="599"/>
      <c r="B84" s="444"/>
      <c r="C84" s="445"/>
      <c r="D84" s="425"/>
      <c r="E84" s="446"/>
      <c r="F84" s="446"/>
      <c r="G84" s="446"/>
      <c r="H84" s="446"/>
      <c r="I84" s="446"/>
      <c r="J84" s="446"/>
      <c r="K84" s="446"/>
    </row>
    <row r="85" spans="1:11" ht="16.5">
      <c r="A85" s="599"/>
      <c r="B85" s="444"/>
      <c r="C85" s="445"/>
      <c r="D85" s="425"/>
      <c r="E85" s="446"/>
      <c r="F85" s="446"/>
      <c r="G85" s="446"/>
      <c r="H85" s="446"/>
      <c r="I85" s="446"/>
      <c r="J85" s="446"/>
      <c r="K85" s="446"/>
    </row>
    <row r="86" spans="1:11" ht="16.5">
      <c r="A86" s="599"/>
      <c r="B86" s="444"/>
      <c r="C86" s="445"/>
      <c r="D86" s="425"/>
      <c r="E86" s="446"/>
      <c r="F86" s="446"/>
      <c r="G86" s="446"/>
      <c r="H86" s="446"/>
      <c r="I86" s="446"/>
      <c r="J86" s="446"/>
      <c r="K86" s="446"/>
    </row>
    <row r="87" spans="1:11" ht="16.5">
      <c r="A87" s="599"/>
      <c r="B87" s="444"/>
      <c r="C87" s="445"/>
      <c r="D87" s="425"/>
      <c r="E87" s="446"/>
      <c r="F87" s="446"/>
      <c r="G87" s="446"/>
      <c r="H87" s="446"/>
      <c r="I87" s="446"/>
      <c r="J87" s="446"/>
      <c r="K87" s="446"/>
    </row>
    <row r="88" spans="1:11" ht="16.5">
      <c r="A88" s="599"/>
      <c r="B88" s="444"/>
      <c r="C88" s="445"/>
      <c r="D88" s="425"/>
      <c r="E88" s="446"/>
      <c r="F88" s="446"/>
      <c r="G88" s="446"/>
      <c r="H88" s="446"/>
      <c r="I88" s="446"/>
      <c r="J88" s="446"/>
      <c r="K88" s="446"/>
    </row>
    <row r="89" spans="1:11" ht="16.5">
      <c r="A89" s="599"/>
      <c r="B89" s="444"/>
      <c r="C89" s="445"/>
      <c r="D89" s="425"/>
      <c r="E89" s="446"/>
      <c r="F89" s="446"/>
      <c r="G89" s="446"/>
      <c r="H89" s="446"/>
      <c r="I89" s="446"/>
      <c r="J89" s="446"/>
      <c r="K89" s="446"/>
    </row>
    <row r="90" spans="1:11" ht="16.5">
      <c r="A90" s="599"/>
      <c r="B90" s="444"/>
      <c r="C90" s="445"/>
      <c r="D90" s="425"/>
      <c r="E90" s="446"/>
      <c r="F90" s="446"/>
      <c r="G90" s="446"/>
      <c r="H90" s="446"/>
      <c r="I90" s="446"/>
      <c r="J90" s="446"/>
      <c r="K90" s="446"/>
    </row>
    <row r="91" spans="1:11" ht="16.5">
      <c r="A91" s="599"/>
      <c r="B91" s="444"/>
      <c r="C91" s="445"/>
      <c r="D91" s="425"/>
      <c r="E91" s="446"/>
      <c r="F91" s="446"/>
      <c r="G91" s="446"/>
      <c r="H91" s="446"/>
      <c r="I91" s="446"/>
      <c r="J91" s="446"/>
      <c r="K91" s="446"/>
    </row>
    <row r="92" spans="1:11" ht="16.5">
      <c r="A92" s="599"/>
      <c r="B92" s="444"/>
      <c r="C92" s="445"/>
      <c r="D92" s="425"/>
      <c r="E92" s="446"/>
      <c r="F92" s="446"/>
      <c r="G92" s="446"/>
      <c r="H92" s="446"/>
      <c r="I92" s="446"/>
      <c r="J92" s="446"/>
      <c r="K92" s="446"/>
    </row>
    <row r="93" spans="1:11" ht="16.5">
      <c r="A93" s="599"/>
      <c r="B93" s="444"/>
      <c r="C93" s="445"/>
      <c r="D93" s="425"/>
      <c r="E93" s="446"/>
      <c r="F93" s="446"/>
      <c r="G93" s="446"/>
      <c r="H93" s="446"/>
      <c r="I93" s="446"/>
      <c r="J93" s="446"/>
      <c r="K93" s="446"/>
    </row>
    <row r="94" spans="1:11" ht="16.5">
      <c r="A94" s="599"/>
      <c r="B94" s="444"/>
      <c r="C94" s="445"/>
      <c r="D94" s="425"/>
      <c r="E94" s="446"/>
      <c r="F94" s="446"/>
      <c r="G94" s="446"/>
      <c r="H94" s="446"/>
      <c r="I94" s="446"/>
      <c r="J94" s="446"/>
      <c r="K94" s="446"/>
    </row>
    <row r="95" spans="1:11" ht="16.5">
      <c r="A95" s="599"/>
      <c r="B95" s="444"/>
      <c r="C95" s="445"/>
      <c r="D95" s="425"/>
      <c r="E95" s="446"/>
      <c r="F95" s="446"/>
      <c r="G95" s="446"/>
      <c r="H95" s="446"/>
      <c r="I95" s="446"/>
      <c r="J95" s="446"/>
      <c r="K95" s="446"/>
    </row>
    <row r="96" spans="1:11" ht="16.5">
      <c r="A96" s="599"/>
      <c r="B96" s="444"/>
      <c r="C96" s="445"/>
      <c r="D96" s="425"/>
      <c r="E96" s="446"/>
      <c r="F96" s="446"/>
      <c r="G96" s="446"/>
      <c r="H96" s="446"/>
      <c r="I96" s="446"/>
      <c r="J96" s="446"/>
      <c r="K96" s="446"/>
    </row>
    <row r="97" spans="1:11" ht="16.5">
      <c r="A97" s="599"/>
      <c r="B97" s="444"/>
      <c r="C97" s="445"/>
      <c r="D97" s="425"/>
      <c r="E97" s="446"/>
      <c r="F97" s="446"/>
      <c r="G97" s="446"/>
      <c r="H97" s="446"/>
      <c r="I97" s="446"/>
      <c r="J97" s="446"/>
      <c r="K97" s="446"/>
    </row>
    <row r="98" spans="1:11" ht="16.5">
      <c r="A98" s="599"/>
      <c r="B98" s="444"/>
      <c r="C98" s="445"/>
      <c r="D98" s="425"/>
      <c r="E98" s="446"/>
      <c r="F98" s="446"/>
      <c r="G98" s="446"/>
      <c r="H98" s="446"/>
      <c r="I98" s="446"/>
      <c r="J98" s="446"/>
      <c r="K98" s="446"/>
    </row>
    <row r="99" spans="1:11" ht="16.5">
      <c r="A99" s="599"/>
      <c r="B99" s="444"/>
      <c r="C99" s="445"/>
      <c r="D99" s="425"/>
      <c r="E99" s="446"/>
      <c r="F99" s="446"/>
      <c r="G99" s="446"/>
      <c r="H99" s="446"/>
      <c r="I99" s="446"/>
      <c r="J99" s="446"/>
      <c r="K99" s="446"/>
    </row>
    <row r="100" spans="1:11" ht="16.5">
      <c r="A100" s="599"/>
      <c r="B100" s="444"/>
      <c r="C100" s="445"/>
      <c r="D100" s="425"/>
      <c r="E100" s="446"/>
      <c r="F100" s="446"/>
      <c r="G100" s="446"/>
      <c r="H100" s="446"/>
      <c r="I100" s="446"/>
      <c r="J100" s="446"/>
      <c r="K100" s="446"/>
    </row>
    <row r="101" spans="1:11" ht="16.5">
      <c r="A101" s="599"/>
      <c r="B101" s="444"/>
      <c r="C101" s="445"/>
      <c r="D101" s="425"/>
      <c r="E101" s="446"/>
      <c r="F101" s="446"/>
      <c r="G101" s="446"/>
      <c r="H101" s="446"/>
      <c r="I101" s="446"/>
      <c r="J101" s="446"/>
      <c r="K101" s="446"/>
    </row>
    <row r="102" spans="1:11" ht="16.5">
      <c r="A102" s="599"/>
      <c r="B102" s="444"/>
      <c r="C102" s="445"/>
      <c r="D102" s="425"/>
      <c r="E102" s="446"/>
      <c r="F102" s="446"/>
      <c r="G102" s="446"/>
      <c r="H102" s="446"/>
      <c r="I102" s="446"/>
      <c r="J102" s="446"/>
      <c r="K102" s="446"/>
    </row>
    <row r="103" spans="1:11" ht="16.5">
      <c r="A103" s="599"/>
      <c r="B103" s="444"/>
      <c r="C103" s="445"/>
      <c r="D103" s="425"/>
      <c r="E103" s="446"/>
      <c r="F103" s="446"/>
      <c r="G103" s="446"/>
      <c r="H103" s="446"/>
      <c r="I103" s="446"/>
      <c r="J103" s="446"/>
      <c r="K103" s="446"/>
    </row>
    <row r="104" spans="1:11" ht="16.5">
      <c r="A104" s="599"/>
      <c r="B104" s="444"/>
      <c r="C104" s="445"/>
      <c r="D104" s="425"/>
      <c r="E104" s="446"/>
      <c r="F104" s="446"/>
      <c r="G104" s="446"/>
      <c r="H104" s="446"/>
      <c r="I104" s="446"/>
      <c r="J104" s="446"/>
      <c r="K104" s="446"/>
    </row>
    <row r="105" spans="1:11" ht="16.5">
      <c r="A105" s="599"/>
      <c r="B105" s="444"/>
      <c r="C105" s="445"/>
      <c r="D105" s="425"/>
      <c r="E105" s="446"/>
      <c r="F105" s="446"/>
      <c r="G105" s="446"/>
      <c r="H105" s="446"/>
      <c r="I105" s="446"/>
      <c r="J105" s="446"/>
      <c r="K105" s="446"/>
    </row>
    <row r="106" spans="1:11" ht="16.5">
      <c r="A106" s="599"/>
      <c r="B106" s="444"/>
      <c r="C106" s="445"/>
      <c r="D106" s="425"/>
      <c r="E106" s="446"/>
      <c r="F106" s="446"/>
      <c r="G106" s="446"/>
      <c r="H106" s="446"/>
      <c r="I106" s="446"/>
      <c r="J106" s="446"/>
      <c r="K106" s="446"/>
    </row>
    <row r="107" spans="1:11" ht="16.5">
      <c r="A107" s="599"/>
      <c r="B107" s="444"/>
      <c r="C107" s="445"/>
      <c r="D107" s="425"/>
      <c r="E107" s="446"/>
      <c r="F107" s="446"/>
      <c r="G107" s="446"/>
      <c r="H107" s="446"/>
      <c r="I107" s="446"/>
      <c r="J107" s="446"/>
      <c r="K107" s="446"/>
    </row>
    <row r="108" spans="1:11" ht="16.5">
      <c r="A108" s="599"/>
      <c r="B108" s="444"/>
      <c r="C108" s="445"/>
      <c r="D108" s="425"/>
      <c r="E108" s="446"/>
      <c r="F108" s="446"/>
      <c r="G108" s="446"/>
      <c r="H108" s="446"/>
      <c r="I108" s="446"/>
      <c r="J108" s="446"/>
      <c r="K108" s="446"/>
    </row>
    <row r="109" spans="1:11" ht="16.5">
      <c r="A109" s="599"/>
      <c r="B109" s="444"/>
      <c r="C109" s="445"/>
      <c r="D109" s="425"/>
      <c r="E109" s="446"/>
      <c r="F109" s="446"/>
      <c r="G109" s="446"/>
      <c r="H109" s="446"/>
      <c r="I109" s="446"/>
      <c r="J109" s="446"/>
      <c r="K109" s="446"/>
    </row>
    <row r="110" spans="1:11" ht="16.5">
      <c r="A110" s="599"/>
      <c r="B110" s="444"/>
      <c r="C110" s="445"/>
      <c r="D110" s="425"/>
      <c r="E110" s="446"/>
      <c r="F110" s="446"/>
      <c r="G110" s="446"/>
      <c r="H110" s="446"/>
      <c r="I110" s="446"/>
      <c r="J110" s="446"/>
      <c r="K110" s="446"/>
    </row>
    <row r="111" spans="1:11" ht="16.5">
      <c r="A111" s="599"/>
      <c r="B111" s="444"/>
      <c r="C111" s="445"/>
      <c r="D111" s="425"/>
      <c r="E111" s="446"/>
      <c r="F111" s="446"/>
      <c r="G111" s="446"/>
      <c r="H111" s="446"/>
      <c r="I111" s="446"/>
      <c r="J111" s="446"/>
      <c r="K111" s="446"/>
    </row>
    <row r="112" spans="1:11" ht="16.5">
      <c r="A112" s="599"/>
      <c r="B112" s="444"/>
      <c r="C112" s="445"/>
      <c r="D112" s="425"/>
      <c r="E112" s="446"/>
      <c r="F112" s="446"/>
      <c r="G112" s="446"/>
      <c r="H112" s="446"/>
      <c r="I112" s="446"/>
      <c r="J112" s="446"/>
      <c r="K112" s="446"/>
    </row>
    <row r="113" spans="1:11" ht="16.5">
      <c r="A113" s="599"/>
      <c r="B113" s="444"/>
      <c r="C113" s="445"/>
      <c r="D113" s="425"/>
      <c r="E113" s="446"/>
      <c r="F113" s="446"/>
      <c r="G113" s="446"/>
      <c r="H113" s="446"/>
      <c r="I113" s="446"/>
      <c r="J113" s="446"/>
      <c r="K113" s="446"/>
    </row>
    <row r="114" spans="1:11" ht="16.5">
      <c r="A114" s="599"/>
      <c r="B114" s="444"/>
      <c r="C114" s="445"/>
      <c r="D114" s="425"/>
      <c r="E114" s="446"/>
      <c r="F114" s="446"/>
      <c r="G114" s="446"/>
      <c r="H114" s="446"/>
      <c r="I114" s="446"/>
      <c r="J114" s="446"/>
      <c r="K114" s="446"/>
    </row>
    <row r="115" spans="1:11" ht="16.5">
      <c r="A115" s="599"/>
      <c r="B115" s="444"/>
      <c r="C115" s="445"/>
      <c r="D115" s="425"/>
      <c r="E115" s="446"/>
      <c r="F115" s="446"/>
      <c r="G115" s="446"/>
      <c r="H115" s="446"/>
      <c r="I115" s="446"/>
      <c r="J115" s="446"/>
      <c r="K115" s="446"/>
    </row>
    <row r="116" spans="1:11" ht="16.5">
      <c r="A116" s="599"/>
      <c r="B116" s="444"/>
      <c r="C116" s="445"/>
      <c r="D116" s="425"/>
      <c r="E116" s="446"/>
      <c r="F116" s="446"/>
      <c r="G116" s="446"/>
      <c r="H116" s="446"/>
      <c r="I116" s="446"/>
      <c r="J116" s="446"/>
      <c r="K116" s="446"/>
    </row>
    <row r="117" spans="1:11" ht="16.5">
      <c r="A117" s="599"/>
      <c r="B117" s="444"/>
      <c r="C117" s="445"/>
      <c r="D117" s="425"/>
      <c r="E117" s="446"/>
      <c r="F117" s="446"/>
      <c r="G117" s="446"/>
      <c r="H117" s="446"/>
      <c r="I117" s="446"/>
      <c r="J117" s="446"/>
      <c r="K117" s="446"/>
    </row>
    <row r="118" spans="1:11" ht="16.5">
      <c r="A118" s="599"/>
      <c r="B118" s="444"/>
      <c r="C118" s="445"/>
      <c r="D118" s="425"/>
      <c r="E118" s="446"/>
      <c r="F118" s="446"/>
      <c r="G118" s="446"/>
      <c r="H118" s="446"/>
      <c r="I118" s="446"/>
      <c r="J118" s="446"/>
      <c r="K118" s="446"/>
    </row>
    <row r="119" spans="1:11" ht="16.5">
      <c r="A119" s="599"/>
      <c r="B119" s="444"/>
      <c r="C119" s="445"/>
      <c r="D119" s="425"/>
      <c r="E119" s="446"/>
      <c r="F119" s="446"/>
      <c r="G119" s="446"/>
      <c r="H119" s="446"/>
      <c r="I119" s="446"/>
      <c r="J119" s="446"/>
      <c r="K119" s="446"/>
    </row>
    <row r="120" spans="1:11" ht="16.5">
      <c r="A120" s="599"/>
      <c r="B120" s="444"/>
      <c r="C120" s="445"/>
      <c r="D120" s="425"/>
      <c r="E120" s="446"/>
      <c r="F120" s="446"/>
      <c r="G120" s="446"/>
      <c r="H120" s="446"/>
      <c r="I120" s="446"/>
      <c r="J120" s="446"/>
      <c r="K120" s="446"/>
    </row>
    <row r="121" spans="1:11" ht="16.5">
      <c r="A121" s="599"/>
      <c r="B121" s="444"/>
      <c r="C121" s="445"/>
      <c r="D121" s="425"/>
      <c r="E121" s="446"/>
      <c r="F121" s="446"/>
      <c r="G121" s="446"/>
      <c r="H121" s="446"/>
      <c r="I121" s="446"/>
      <c r="J121" s="446"/>
      <c r="K121" s="446"/>
    </row>
    <row r="122" spans="1:11" ht="16.5">
      <c r="A122" s="599"/>
      <c r="B122" s="444"/>
      <c r="C122" s="445"/>
      <c r="D122" s="425"/>
      <c r="E122" s="446"/>
      <c r="F122" s="446"/>
      <c r="G122" s="446"/>
      <c r="H122" s="446"/>
      <c r="I122" s="446"/>
      <c r="J122" s="446"/>
      <c r="K122" s="446"/>
    </row>
    <row r="123" spans="1:11" ht="16.5">
      <c r="A123" s="599"/>
      <c r="B123" s="444"/>
      <c r="C123" s="445"/>
      <c r="D123" s="425"/>
      <c r="E123" s="446"/>
      <c r="F123" s="446"/>
      <c r="G123" s="446"/>
      <c r="H123" s="446"/>
      <c r="I123" s="446"/>
      <c r="J123" s="446"/>
      <c r="K123" s="446"/>
    </row>
    <row r="124" spans="1:11" ht="16.5">
      <c r="A124" s="599"/>
      <c r="B124" s="444"/>
      <c r="C124" s="445"/>
      <c r="D124" s="425"/>
      <c r="E124" s="446"/>
      <c r="F124" s="446"/>
      <c r="G124" s="446"/>
      <c r="H124" s="446"/>
      <c r="I124" s="446"/>
      <c r="J124" s="446"/>
      <c r="K124" s="446"/>
    </row>
    <row r="125" spans="1:11" ht="16.5">
      <c r="A125" s="599"/>
      <c r="B125" s="444"/>
      <c r="C125" s="445"/>
      <c r="D125" s="425"/>
      <c r="E125" s="446"/>
      <c r="F125" s="446"/>
      <c r="G125" s="446"/>
      <c r="H125" s="446"/>
      <c r="I125" s="446"/>
      <c r="J125" s="446"/>
      <c r="K125" s="446"/>
    </row>
    <row r="126" spans="1:11" ht="16.5">
      <c r="A126" s="599"/>
      <c r="B126" s="444"/>
      <c r="C126" s="445"/>
      <c r="D126" s="425"/>
      <c r="E126" s="446"/>
      <c r="F126" s="446"/>
      <c r="G126" s="446"/>
      <c r="H126" s="446"/>
      <c r="I126" s="446"/>
      <c r="J126" s="446"/>
      <c r="K126" s="446"/>
    </row>
    <row r="127" spans="1:11" ht="16.5">
      <c r="A127" s="599"/>
      <c r="B127" s="444"/>
      <c r="C127" s="445"/>
      <c r="D127" s="425"/>
      <c r="E127" s="446"/>
      <c r="F127" s="446"/>
      <c r="G127" s="446"/>
      <c r="H127" s="446"/>
      <c r="I127" s="446"/>
      <c r="J127" s="446"/>
      <c r="K127" s="446"/>
    </row>
    <row r="128" spans="1:11" ht="16.5">
      <c r="A128" s="599"/>
      <c r="B128" s="444"/>
      <c r="C128" s="445"/>
      <c r="D128" s="425"/>
      <c r="E128" s="446"/>
      <c r="F128" s="446"/>
      <c r="G128" s="446"/>
      <c r="H128" s="446"/>
      <c r="I128" s="446"/>
      <c r="J128" s="446"/>
      <c r="K128" s="446"/>
    </row>
    <row r="129" spans="1:11" ht="16.5">
      <c r="A129" s="599"/>
      <c r="B129" s="444"/>
      <c r="C129" s="445"/>
      <c r="D129" s="425"/>
      <c r="E129" s="446"/>
      <c r="F129" s="446"/>
      <c r="G129" s="446"/>
      <c r="H129" s="446"/>
      <c r="I129" s="446"/>
      <c r="J129" s="446"/>
      <c r="K129" s="446"/>
    </row>
    <row r="130" spans="1:11" ht="16.5">
      <c r="A130" s="599"/>
      <c r="B130" s="444"/>
      <c r="C130" s="445"/>
      <c r="D130" s="425"/>
      <c r="E130" s="446"/>
      <c r="F130" s="446"/>
      <c r="G130" s="446"/>
      <c r="H130" s="446"/>
      <c r="I130" s="446"/>
      <c r="J130" s="446"/>
      <c r="K130" s="446"/>
    </row>
    <row r="131" spans="1:11" ht="16.5">
      <c r="A131" s="599"/>
      <c r="B131" s="444"/>
      <c r="C131" s="445"/>
      <c r="D131" s="425"/>
      <c r="E131" s="446"/>
      <c r="F131" s="446"/>
      <c r="G131" s="446"/>
      <c r="H131" s="446"/>
      <c r="I131" s="446"/>
      <c r="J131" s="446"/>
      <c r="K131" s="446"/>
    </row>
    <row r="132" spans="1:11" ht="16.5">
      <c r="A132" s="599"/>
      <c r="B132" s="444"/>
      <c r="C132" s="445"/>
      <c r="D132" s="425"/>
      <c r="E132" s="446"/>
      <c r="F132" s="446"/>
      <c r="G132" s="446"/>
      <c r="H132" s="446"/>
      <c r="I132" s="446"/>
      <c r="J132" s="446"/>
      <c r="K132" s="446"/>
    </row>
    <row r="133" spans="1:11" ht="16.5">
      <c r="A133" s="599"/>
      <c r="B133" s="444"/>
      <c r="C133" s="445"/>
      <c r="D133" s="425"/>
      <c r="E133" s="446"/>
      <c r="F133" s="446"/>
      <c r="G133" s="446"/>
      <c r="H133" s="446"/>
      <c r="I133" s="446"/>
      <c r="J133" s="446"/>
      <c r="K133" s="446"/>
    </row>
    <row r="134" spans="1:11" ht="16.5">
      <c r="A134" s="599"/>
      <c r="B134" s="444"/>
      <c r="C134" s="445"/>
      <c r="D134" s="425"/>
      <c r="E134" s="446"/>
      <c r="F134" s="446"/>
      <c r="G134" s="446"/>
      <c r="H134" s="446"/>
      <c r="I134" s="446"/>
      <c r="J134" s="446"/>
      <c r="K134" s="446"/>
    </row>
    <row r="135" spans="1:11" ht="16.5">
      <c r="A135" s="599"/>
      <c r="B135" s="444"/>
      <c r="C135" s="445"/>
      <c r="D135" s="425"/>
      <c r="E135" s="446"/>
      <c r="F135" s="446"/>
      <c r="G135" s="446"/>
      <c r="H135" s="446"/>
      <c r="I135" s="446"/>
      <c r="J135" s="446"/>
      <c r="K135" s="446"/>
    </row>
    <row r="136" spans="1:11" ht="16.5">
      <c r="A136" s="599"/>
      <c r="B136" s="444"/>
      <c r="C136" s="445"/>
      <c r="D136" s="425"/>
      <c r="E136" s="446"/>
      <c r="F136" s="446"/>
      <c r="G136" s="446"/>
      <c r="H136" s="446"/>
      <c r="I136" s="446"/>
      <c r="J136" s="446"/>
      <c r="K136" s="446"/>
    </row>
    <row r="137" spans="1:11" ht="16.5">
      <c r="A137" s="599"/>
      <c r="B137" s="444"/>
      <c r="C137" s="445"/>
      <c r="D137" s="425"/>
      <c r="E137" s="446"/>
      <c r="F137" s="446"/>
      <c r="G137" s="446"/>
      <c r="H137" s="446"/>
      <c r="I137" s="446"/>
      <c r="J137" s="446"/>
      <c r="K137" s="446"/>
    </row>
    <row r="138" spans="1:11" ht="16.5">
      <c r="A138" s="599"/>
      <c r="B138" s="444"/>
      <c r="C138" s="445"/>
      <c r="D138" s="425"/>
      <c r="E138" s="446"/>
      <c r="F138" s="446"/>
      <c r="G138" s="446"/>
      <c r="H138" s="446"/>
      <c r="I138" s="446"/>
      <c r="J138" s="446"/>
      <c r="K138" s="446"/>
    </row>
    <row r="139" spans="1:11" ht="16.5">
      <c r="A139" s="599"/>
      <c r="B139" s="444"/>
      <c r="C139" s="445"/>
      <c r="D139" s="425"/>
      <c r="E139" s="446"/>
      <c r="F139" s="446"/>
      <c r="G139" s="446"/>
      <c r="H139" s="446"/>
      <c r="I139" s="446"/>
      <c r="J139" s="446"/>
      <c r="K139" s="446"/>
    </row>
    <row r="140" spans="1:11" ht="16.5">
      <c r="A140" s="599"/>
      <c r="B140" s="444"/>
      <c r="C140" s="445"/>
      <c r="D140" s="425"/>
      <c r="E140" s="446"/>
      <c r="F140" s="446"/>
      <c r="G140" s="446"/>
      <c r="H140" s="446"/>
      <c r="I140" s="446"/>
      <c r="J140" s="446"/>
      <c r="K140" s="446"/>
    </row>
    <row r="141" spans="1:11" ht="16.5">
      <c r="A141" s="599"/>
      <c r="B141" s="444"/>
      <c r="C141" s="445"/>
      <c r="D141" s="425"/>
      <c r="E141" s="446"/>
      <c r="F141" s="446"/>
      <c r="G141" s="446"/>
      <c r="H141" s="446"/>
      <c r="I141" s="446"/>
      <c r="J141" s="446"/>
      <c r="K141" s="446"/>
    </row>
    <row r="142" spans="1:11" ht="16.5">
      <c r="A142" s="599"/>
      <c r="B142" s="444"/>
      <c r="C142" s="445"/>
      <c r="D142" s="425"/>
      <c r="E142" s="446"/>
      <c r="F142" s="446"/>
      <c r="G142" s="446"/>
      <c r="H142" s="446"/>
      <c r="I142" s="446"/>
      <c r="J142" s="446"/>
      <c r="K142" s="446"/>
    </row>
    <row r="143" spans="1:11" ht="16.5">
      <c r="A143" s="599"/>
      <c r="B143" s="444"/>
      <c r="C143" s="445"/>
      <c r="D143" s="425"/>
      <c r="E143" s="446"/>
      <c r="F143" s="446"/>
      <c r="G143" s="446"/>
      <c r="H143" s="446"/>
      <c r="I143" s="446"/>
      <c r="J143" s="446"/>
      <c r="K143" s="446"/>
    </row>
    <row r="144" spans="1:11" ht="16.5">
      <c r="A144" s="599"/>
      <c r="B144" s="444"/>
      <c r="C144" s="445"/>
      <c r="D144" s="425"/>
      <c r="E144" s="446"/>
      <c r="F144" s="446"/>
      <c r="G144" s="446"/>
      <c r="H144" s="446"/>
      <c r="I144" s="446"/>
      <c r="J144" s="446"/>
      <c r="K144" s="446"/>
    </row>
    <row r="145" spans="1:11" ht="16.5">
      <c r="A145" s="599"/>
      <c r="B145" s="444"/>
      <c r="C145" s="445"/>
      <c r="D145" s="425"/>
      <c r="E145" s="446"/>
      <c r="F145" s="446"/>
      <c r="G145" s="446"/>
      <c r="H145" s="446"/>
      <c r="I145" s="446"/>
      <c r="J145" s="446"/>
      <c r="K145" s="446"/>
    </row>
    <row r="146" spans="1:11" ht="16.5">
      <c r="A146" s="599"/>
      <c r="B146" s="444"/>
      <c r="C146" s="445"/>
      <c r="D146" s="425"/>
      <c r="E146" s="446"/>
      <c r="F146" s="446"/>
      <c r="G146" s="446"/>
      <c r="H146" s="446"/>
      <c r="I146" s="446"/>
      <c r="J146" s="446"/>
      <c r="K146" s="446"/>
    </row>
    <row r="147" spans="1:11" ht="16.5">
      <c r="A147" s="599"/>
      <c r="B147" s="444"/>
      <c r="C147" s="445"/>
      <c r="D147" s="425"/>
      <c r="E147" s="446"/>
      <c r="F147" s="446"/>
      <c r="G147" s="446"/>
      <c r="H147" s="446"/>
      <c r="I147" s="446"/>
      <c r="J147" s="446"/>
      <c r="K147" s="446"/>
    </row>
    <row r="148" spans="1:11" ht="16.5">
      <c r="A148" s="599"/>
      <c r="B148" s="444"/>
      <c r="C148" s="445"/>
      <c r="D148" s="425"/>
      <c r="E148" s="446"/>
      <c r="F148" s="446"/>
      <c r="G148" s="446"/>
      <c r="H148" s="446"/>
      <c r="I148" s="446"/>
      <c r="J148" s="446"/>
      <c r="K148" s="446"/>
    </row>
    <row r="149" spans="1:11" ht="16.5">
      <c r="A149" s="599"/>
      <c r="B149" s="444"/>
      <c r="C149" s="445"/>
      <c r="D149" s="425"/>
      <c r="E149" s="446"/>
      <c r="F149" s="446"/>
      <c r="G149" s="446"/>
      <c r="H149" s="446"/>
      <c r="I149" s="446"/>
      <c r="J149" s="446"/>
      <c r="K149" s="446"/>
    </row>
    <row r="150" spans="1:11" ht="16.5">
      <c r="A150" s="599"/>
      <c r="B150" s="444"/>
      <c r="C150" s="445"/>
      <c r="D150" s="425"/>
      <c r="E150" s="446"/>
      <c r="F150" s="446"/>
      <c r="G150" s="446"/>
      <c r="H150" s="446"/>
      <c r="I150" s="446"/>
      <c r="J150" s="446"/>
      <c r="K150" s="446"/>
    </row>
    <row r="151" spans="1:11" ht="16.5">
      <c r="A151" s="599"/>
      <c r="B151" s="444"/>
      <c r="C151" s="445"/>
      <c r="D151" s="425"/>
      <c r="E151" s="446"/>
      <c r="F151" s="446"/>
      <c r="G151" s="446"/>
      <c r="H151" s="446"/>
      <c r="I151" s="446"/>
      <c r="J151" s="446"/>
      <c r="K151" s="446"/>
    </row>
    <row r="152" spans="1:11" ht="16.5">
      <c r="A152" s="599"/>
      <c r="B152" s="444"/>
      <c r="C152" s="445"/>
      <c r="D152" s="425"/>
      <c r="E152" s="446"/>
      <c r="F152" s="446"/>
      <c r="G152" s="446"/>
      <c r="H152" s="446"/>
      <c r="I152" s="446"/>
      <c r="J152" s="446"/>
      <c r="K152" s="446"/>
    </row>
    <row r="153" spans="1:11" ht="16.5">
      <c r="A153" s="599"/>
      <c r="B153" s="444"/>
      <c r="C153" s="445"/>
      <c r="D153" s="425"/>
      <c r="E153" s="446"/>
      <c r="F153" s="446"/>
      <c r="G153" s="446"/>
      <c r="H153" s="446"/>
      <c r="I153" s="446"/>
      <c r="J153" s="446"/>
      <c r="K153" s="446"/>
    </row>
    <row r="154" spans="1:11" ht="16.5">
      <c r="A154" s="599"/>
      <c r="B154" s="444"/>
      <c r="C154" s="445"/>
      <c r="D154" s="425"/>
      <c r="E154" s="446"/>
      <c r="F154" s="446"/>
      <c r="G154" s="446"/>
      <c r="H154" s="446"/>
      <c r="I154" s="446"/>
      <c r="J154" s="446"/>
      <c r="K154" s="446"/>
    </row>
    <row r="155" spans="1:11" ht="16.5">
      <c r="A155" s="599"/>
      <c r="B155" s="444"/>
      <c r="C155" s="445"/>
      <c r="D155" s="425"/>
      <c r="E155" s="446"/>
      <c r="F155" s="446"/>
      <c r="G155" s="446"/>
      <c r="H155" s="446"/>
      <c r="I155" s="446"/>
      <c r="J155" s="446"/>
      <c r="K155" s="446"/>
    </row>
    <row r="156" spans="1:11" ht="16.5">
      <c r="A156" s="599"/>
      <c r="B156" s="444"/>
      <c r="C156" s="445"/>
      <c r="D156" s="425"/>
      <c r="E156" s="446"/>
      <c r="F156" s="446"/>
      <c r="G156" s="446"/>
      <c r="H156" s="446"/>
      <c r="I156" s="446"/>
      <c r="J156" s="446"/>
      <c r="K156" s="446"/>
    </row>
    <row r="157" spans="1:11" ht="16.5">
      <c r="A157" s="599"/>
      <c r="B157" s="444"/>
      <c r="C157" s="445"/>
      <c r="D157" s="425"/>
      <c r="E157" s="446"/>
      <c r="F157" s="446"/>
      <c r="G157" s="446"/>
      <c r="H157" s="446"/>
      <c r="I157" s="446"/>
      <c r="J157" s="446"/>
      <c r="K157" s="446"/>
    </row>
    <row r="158" spans="1:11" ht="16.5">
      <c r="A158" s="599"/>
      <c r="B158" s="444"/>
      <c r="C158" s="445"/>
      <c r="D158" s="425"/>
      <c r="E158" s="446"/>
      <c r="F158" s="446"/>
      <c r="G158" s="446"/>
      <c r="H158" s="446"/>
      <c r="I158" s="446"/>
      <c r="J158" s="446"/>
      <c r="K158" s="446"/>
    </row>
    <row r="159" spans="1:11" ht="16.5">
      <c r="A159" s="599"/>
      <c r="B159" s="444"/>
      <c r="C159" s="445"/>
      <c r="D159" s="425"/>
      <c r="E159" s="446"/>
      <c r="F159" s="446"/>
      <c r="G159" s="446"/>
      <c r="H159" s="446"/>
      <c r="I159" s="446"/>
      <c r="J159" s="446"/>
      <c r="K159" s="446"/>
    </row>
    <row r="160" spans="1:11" ht="16.5">
      <c r="A160" s="599"/>
      <c r="B160" s="444"/>
      <c r="C160" s="445"/>
      <c r="D160" s="425"/>
      <c r="E160" s="446"/>
      <c r="F160" s="446"/>
      <c r="G160" s="446"/>
      <c r="H160" s="446"/>
      <c r="I160" s="446"/>
      <c r="J160" s="446"/>
      <c r="K160" s="446"/>
    </row>
    <row r="161" spans="1:11" ht="16.5">
      <c r="A161" s="599"/>
      <c r="B161" s="444"/>
      <c r="C161" s="445"/>
      <c r="D161" s="425"/>
      <c r="E161" s="446"/>
      <c r="F161" s="446"/>
      <c r="G161" s="446"/>
      <c r="H161" s="446"/>
      <c r="I161" s="446"/>
      <c r="J161" s="446"/>
      <c r="K161" s="446"/>
    </row>
    <row r="162" spans="1:11" ht="16.5">
      <c r="A162" s="599"/>
      <c r="B162" s="444"/>
      <c r="C162" s="445"/>
      <c r="D162" s="425"/>
      <c r="E162" s="446"/>
      <c r="F162" s="446"/>
      <c r="G162" s="446"/>
      <c r="H162" s="446"/>
      <c r="I162" s="446"/>
      <c r="J162" s="446"/>
      <c r="K162" s="446"/>
    </row>
    <row r="163" spans="1:11" ht="16.5">
      <c r="A163" s="599"/>
      <c r="B163" s="444"/>
      <c r="C163" s="445"/>
      <c r="D163" s="425"/>
      <c r="E163" s="446"/>
      <c r="F163" s="446"/>
      <c r="G163" s="446"/>
      <c r="H163" s="446"/>
      <c r="I163" s="446"/>
      <c r="J163" s="446"/>
      <c r="K163" s="446"/>
    </row>
    <row r="164" spans="1:11" ht="16.5">
      <c r="A164" s="599"/>
      <c r="B164" s="444"/>
      <c r="C164" s="445"/>
      <c r="D164" s="425"/>
      <c r="E164" s="446"/>
      <c r="F164" s="446"/>
      <c r="G164" s="446"/>
      <c r="H164" s="446"/>
      <c r="I164" s="446"/>
      <c r="J164" s="446"/>
      <c r="K164" s="446"/>
    </row>
    <row r="165" spans="1:11" ht="16.5">
      <c r="A165" s="599"/>
      <c r="B165" s="444"/>
      <c r="C165" s="445"/>
      <c r="D165" s="425"/>
      <c r="E165" s="446"/>
      <c r="F165" s="446"/>
      <c r="G165" s="446"/>
      <c r="H165" s="446"/>
      <c r="I165" s="446"/>
      <c r="J165" s="446"/>
      <c r="K165" s="446"/>
    </row>
    <row r="166" spans="1:11" ht="16.5">
      <c r="A166" s="599"/>
      <c r="B166" s="444"/>
      <c r="C166" s="445"/>
      <c r="D166" s="425"/>
      <c r="E166" s="446"/>
      <c r="F166" s="446"/>
      <c r="G166" s="446"/>
      <c r="H166" s="446"/>
      <c r="I166" s="446"/>
      <c r="J166" s="446"/>
      <c r="K166" s="446"/>
    </row>
    <row r="167" spans="1:11" ht="16.5">
      <c r="A167" s="599"/>
      <c r="B167" s="444"/>
      <c r="C167" s="445"/>
      <c r="D167" s="425"/>
      <c r="E167" s="446"/>
      <c r="F167" s="446"/>
      <c r="G167" s="446"/>
      <c r="H167" s="446"/>
      <c r="I167" s="446"/>
      <c r="J167" s="446"/>
      <c r="K167" s="446"/>
    </row>
    <row r="168" spans="1:11" ht="16.5">
      <c r="A168" s="599"/>
      <c r="B168" s="444"/>
      <c r="C168" s="445"/>
      <c r="D168" s="425"/>
      <c r="E168" s="446"/>
      <c r="F168" s="446"/>
      <c r="G168" s="446"/>
      <c r="H168" s="446"/>
      <c r="I168" s="446"/>
      <c r="J168" s="446"/>
      <c r="K168" s="446"/>
    </row>
    <row r="169" spans="1:11" ht="16.5">
      <c r="A169" s="599"/>
      <c r="B169" s="444"/>
      <c r="C169" s="445"/>
      <c r="D169" s="425"/>
      <c r="E169" s="446"/>
      <c r="F169" s="446"/>
      <c r="G169" s="446"/>
      <c r="H169" s="446"/>
      <c r="I169" s="446"/>
      <c r="J169" s="446"/>
      <c r="K169" s="446"/>
    </row>
    <row r="170" spans="1:11" ht="16.5">
      <c r="A170" s="599"/>
      <c r="B170" s="444"/>
      <c r="C170" s="445"/>
      <c r="D170" s="425"/>
      <c r="E170" s="446"/>
      <c r="F170" s="446"/>
      <c r="G170" s="446"/>
      <c r="H170" s="446"/>
      <c r="I170" s="446"/>
      <c r="J170" s="446"/>
      <c r="K170" s="446"/>
    </row>
    <row r="171" spans="1:11" ht="16.5">
      <c r="A171" s="599"/>
      <c r="B171" s="444"/>
      <c r="C171" s="445"/>
      <c r="D171" s="425"/>
      <c r="E171" s="446"/>
      <c r="F171" s="446"/>
      <c r="G171" s="446"/>
      <c r="H171" s="446"/>
      <c r="I171" s="446"/>
      <c r="J171" s="446"/>
      <c r="K171" s="446"/>
    </row>
    <row r="172" spans="1:11" ht="16.5">
      <c r="A172" s="599"/>
      <c r="B172" s="444"/>
      <c r="C172" s="445"/>
      <c r="D172" s="425"/>
      <c r="E172" s="446"/>
      <c r="F172" s="446"/>
      <c r="G172" s="446"/>
      <c r="H172" s="446"/>
      <c r="I172" s="446"/>
      <c r="J172" s="446"/>
      <c r="K172" s="446"/>
    </row>
    <row r="173" spans="1:11" ht="16.5">
      <c r="A173" s="599"/>
      <c r="B173" s="444"/>
      <c r="C173" s="445"/>
      <c r="D173" s="425"/>
      <c r="E173" s="446"/>
      <c r="F173" s="446"/>
      <c r="G173" s="446"/>
      <c r="H173" s="446"/>
      <c r="I173" s="446"/>
      <c r="J173" s="446"/>
      <c r="K173" s="446"/>
    </row>
    <row r="174" spans="1:11" ht="16.5">
      <c r="A174" s="599"/>
      <c r="B174" s="444"/>
      <c r="C174" s="445"/>
      <c r="D174" s="425"/>
      <c r="E174" s="446"/>
      <c r="F174" s="446"/>
      <c r="G174" s="446"/>
      <c r="H174" s="446"/>
      <c r="I174" s="446"/>
      <c r="J174" s="446"/>
      <c r="K174" s="446"/>
    </row>
    <row r="175" spans="1:11" ht="16.5">
      <c r="A175" s="599"/>
      <c r="B175" s="444"/>
      <c r="C175" s="445"/>
      <c r="D175" s="425"/>
      <c r="E175" s="446"/>
      <c r="F175" s="446"/>
      <c r="G175" s="446"/>
      <c r="H175" s="446"/>
      <c r="I175" s="446"/>
      <c r="J175" s="446"/>
      <c r="K175" s="446"/>
    </row>
    <row r="176" spans="1:11" ht="16.5">
      <c r="A176" s="599"/>
      <c r="B176" s="444"/>
      <c r="C176" s="445"/>
      <c r="D176" s="425"/>
      <c r="E176" s="446"/>
      <c r="F176" s="446"/>
      <c r="G176" s="446"/>
      <c r="H176" s="446"/>
      <c r="I176" s="446"/>
      <c r="J176" s="446"/>
      <c r="K176" s="446"/>
    </row>
    <row r="177" spans="1:11" ht="16.5">
      <c r="A177" s="599"/>
      <c r="B177" s="444"/>
      <c r="C177" s="445"/>
      <c r="D177" s="425"/>
      <c r="E177" s="446"/>
      <c r="F177" s="446"/>
      <c r="G177" s="446"/>
      <c r="H177" s="446"/>
      <c r="I177" s="446"/>
      <c r="J177" s="446"/>
      <c r="K177" s="446"/>
    </row>
    <row r="178" spans="1:11" ht="16.5">
      <c r="A178" s="599"/>
      <c r="B178" s="444"/>
      <c r="C178" s="445"/>
      <c r="D178" s="425"/>
      <c r="E178" s="446"/>
      <c r="F178" s="446"/>
      <c r="G178" s="446"/>
      <c r="H178" s="446"/>
      <c r="I178" s="446"/>
      <c r="J178" s="446"/>
      <c r="K178" s="446"/>
    </row>
    <row r="179" spans="1:11" ht="16.5">
      <c r="A179" s="599"/>
      <c r="B179" s="444"/>
      <c r="C179" s="445"/>
      <c r="D179" s="425"/>
      <c r="E179" s="446"/>
      <c r="F179" s="446"/>
      <c r="G179" s="446"/>
      <c r="H179" s="446"/>
      <c r="I179" s="446"/>
      <c r="J179" s="446"/>
      <c r="K179" s="446"/>
    </row>
    <row r="180" spans="1:11" ht="16.5">
      <c r="A180" s="599"/>
      <c r="B180" s="444"/>
      <c r="C180" s="445"/>
      <c r="D180" s="425"/>
      <c r="E180" s="446"/>
      <c r="F180" s="446"/>
      <c r="G180" s="446"/>
      <c r="H180" s="446"/>
      <c r="I180" s="446"/>
      <c r="J180" s="446"/>
      <c r="K180" s="446"/>
    </row>
    <row r="181" spans="1:11" ht="16.5">
      <c r="A181" s="599"/>
      <c r="B181" s="444"/>
      <c r="C181" s="445"/>
      <c r="D181" s="425"/>
      <c r="E181" s="446"/>
      <c r="F181" s="446"/>
      <c r="G181" s="446"/>
      <c r="H181" s="446"/>
      <c r="I181" s="446"/>
      <c r="J181" s="446"/>
      <c r="K181" s="446"/>
    </row>
    <row r="182" spans="1:11" ht="16.5">
      <c r="A182" s="599"/>
      <c r="B182" s="444"/>
      <c r="C182" s="445"/>
      <c r="D182" s="425"/>
      <c r="E182" s="446"/>
      <c r="F182" s="446"/>
      <c r="G182" s="446"/>
      <c r="H182" s="446"/>
      <c r="I182" s="446"/>
      <c r="J182" s="446"/>
      <c r="K182" s="446"/>
    </row>
    <row r="183" spans="1:11" ht="16.5">
      <c r="A183" s="599"/>
      <c r="B183" s="444"/>
      <c r="C183" s="445"/>
      <c r="D183" s="425"/>
      <c r="E183" s="446"/>
      <c r="F183" s="446"/>
      <c r="G183" s="446"/>
      <c r="H183" s="446"/>
      <c r="I183" s="446"/>
      <c r="J183" s="446"/>
      <c r="K183" s="446"/>
    </row>
    <row r="184" spans="1:11" ht="16.5">
      <c r="A184" s="599"/>
      <c r="B184" s="444"/>
      <c r="C184" s="445"/>
      <c r="D184" s="425"/>
      <c r="E184" s="446"/>
      <c r="F184" s="446"/>
      <c r="G184" s="446"/>
      <c r="H184" s="446"/>
      <c r="I184" s="446"/>
      <c r="J184" s="446"/>
      <c r="K184" s="446"/>
    </row>
    <row r="185" spans="1:11" ht="16.5">
      <c r="A185" s="599"/>
      <c r="B185" s="444"/>
      <c r="C185" s="445"/>
      <c r="D185" s="425"/>
      <c r="E185" s="446"/>
      <c r="F185" s="446"/>
      <c r="G185" s="446"/>
      <c r="H185" s="446"/>
      <c r="I185" s="446"/>
      <c r="J185" s="446"/>
      <c r="K185" s="446"/>
    </row>
    <row r="186" spans="1:11" ht="16.5">
      <c r="A186" s="599"/>
      <c r="B186" s="444"/>
      <c r="C186" s="445"/>
      <c r="D186" s="425"/>
      <c r="E186" s="446"/>
      <c r="F186" s="446"/>
      <c r="G186" s="446"/>
      <c r="H186" s="446"/>
      <c r="I186" s="446"/>
      <c r="J186" s="446"/>
      <c r="K186" s="446"/>
    </row>
    <row r="187" spans="1:11" ht="16.5">
      <c r="A187" s="599"/>
      <c r="B187" s="444"/>
      <c r="C187" s="445"/>
      <c r="D187" s="425"/>
      <c r="E187" s="446"/>
      <c r="F187" s="446"/>
      <c r="G187" s="446"/>
      <c r="H187" s="446"/>
      <c r="I187" s="446"/>
      <c r="J187" s="446"/>
      <c r="K187" s="446"/>
    </row>
    <row r="188" spans="1:11" ht="16.5">
      <c r="A188" s="599"/>
      <c r="B188" s="444"/>
      <c r="C188" s="445"/>
      <c r="D188" s="425"/>
      <c r="E188" s="446"/>
      <c r="F188" s="446"/>
      <c r="G188" s="446"/>
      <c r="H188" s="446"/>
      <c r="I188" s="446"/>
      <c r="J188" s="446"/>
      <c r="K188" s="446"/>
    </row>
    <row r="189" spans="1:11" ht="16.5">
      <c r="A189" s="599"/>
      <c r="B189" s="444"/>
      <c r="C189" s="445"/>
      <c r="D189" s="425"/>
      <c r="E189" s="446"/>
      <c r="F189" s="446"/>
      <c r="G189" s="446"/>
      <c r="H189" s="446"/>
      <c r="I189" s="446"/>
      <c r="J189" s="446"/>
      <c r="K189" s="446"/>
    </row>
    <row r="190" spans="1:11" ht="16.5">
      <c r="A190" s="599"/>
      <c r="B190" s="444"/>
      <c r="C190" s="445"/>
      <c r="D190" s="425"/>
      <c r="E190" s="446"/>
      <c r="F190" s="446"/>
      <c r="G190" s="446"/>
      <c r="H190" s="446"/>
      <c r="I190" s="446"/>
      <c r="J190" s="446"/>
      <c r="K190" s="446"/>
    </row>
    <row r="191" spans="1:11" ht="16.5">
      <c r="A191" s="599"/>
      <c r="B191" s="444"/>
      <c r="C191" s="445"/>
      <c r="D191" s="425"/>
      <c r="E191" s="446"/>
      <c r="F191" s="446"/>
      <c r="G191" s="446"/>
      <c r="H191" s="446"/>
      <c r="I191" s="446"/>
      <c r="J191" s="446"/>
      <c r="K191" s="446"/>
    </row>
    <row r="192" spans="1:11" ht="16.5">
      <c r="A192" s="599"/>
      <c r="B192" s="444"/>
      <c r="C192" s="445"/>
      <c r="D192" s="425"/>
      <c r="E192" s="446"/>
      <c r="F192" s="446"/>
      <c r="G192" s="446"/>
      <c r="H192" s="446"/>
      <c r="I192" s="446"/>
      <c r="J192" s="446"/>
      <c r="K192" s="446"/>
    </row>
    <row r="193" spans="1:11" ht="16.5">
      <c r="A193" s="599"/>
      <c r="B193" s="444"/>
      <c r="C193" s="445"/>
      <c r="D193" s="425"/>
      <c r="E193" s="446"/>
      <c r="F193" s="446"/>
      <c r="G193" s="446"/>
      <c r="H193" s="446"/>
      <c r="I193" s="446"/>
      <c r="J193" s="446"/>
      <c r="K193" s="446"/>
    </row>
    <row r="194" spans="1:11" ht="16.5">
      <c r="A194" s="599"/>
      <c r="B194" s="444"/>
      <c r="C194" s="445"/>
      <c r="D194" s="425"/>
      <c r="E194" s="446"/>
      <c r="F194" s="446"/>
      <c r="G194" s="446"/>
      <c r="H194" s="446"/>
      <c r="I194" s="446"/>
      <c r="J194" s="446"/>
      <c r="K194" s="446"/>
    </row>
    <row r="195" spans="1:11" ht="16.5">
      <c r="A195" s="599"/>
      <c r="B195" s="444"/>
      <c r="C195" s="445"/>
      <c r="D195" s="425"/>
      <c r="E195" s="446"/>
      <c r="F195" s="446"/>
      <c r="G195" s="446"/>
      <c r="H195" s="446"/>
      <c r="I195" s="446"/>
      <c r="J195" s="446"/>
      <c r="K195" s="446"/>
    </row>
    <row r="196" spans="1:11" ht="16.5">
      <c r="A196" s="599"/>
      <c r="B196" s="444"/>
      <c r="C196" s="445"/>
      <c r="D196" s="425"/>
      <c r="E196" s="446"/>
      <c r="F196" s="446"/>
      <c r="G196" s="446"/>
      <c r="H196" s="446"/>
      <c r="I196" s="446"/>
      <c r="J196" s="446"/>
      <c r="K196" s="446"/>
    </row>
    <row r="197" spans="1:11" ht="16.5">
      <c r="A197" s="599"/>
      <c r="B197" s="444"/>
      <c r="C197" s="445"/>
      <c r="D197" s="425"/>
      <c r="E197" s="446"/>
      <c r="F197" s="446"/>
      <c r="G197" s="446"/>
      <c r="H197" s="446"/>
      <c r="I197" s="446"/>
      <c r="J197" s="446"/>
      <c r="K197" s="446"/>
    </row>
    <row r="198" spans="1:11" ht="16.5">
      <c r="A198" s="599"/>
      <c r="B198" s="444"/>
      <c r="C198" s="445"/>
      <c r="D198" s="425"/>
      <c r="E198" s="446"/>
      <c r="F198" s="446"/>
      <c r="G198" s="446"/>
      <c r="H198" s="446"/>
      <c r="I198" s="446"/>
      <c r="J198" s="446"/>
      <c r="K198" s="446"/>
    </row>
    <row r="199" spans="1:11" ht="16.5">
      <c r="A199" s="599"/>
      <c r="B199" s="444"/>
      <c r="C199" s="445"/>
      <c r="D199" s="425"/>
      <c r="E199" s="446"/>
      <c r="F199" s="446"/>
      <c r="G199" s="446"/>
      <c r="H199" s="446"/>
      <c r="I199" s="446"/>
      <c r="J199" s="446"/>
      <c r="K199" s="446"/>
    </row>
    <row r="200" spans="1:11" ht="16.5">
      <c r="A200" s="599"/>
      <c r="B200" s="444"/>
      <c r="C200" s="445"/>
      <c r="D200" s="425"/>
      <c r="E200" s="446"/>
      <c r="F200" s="446"/>
      <c r="G200" s="446"/>
      <c r="H200" s="446"/>
      <c r="I200" s="446"/>
      <c r="J200" s="446"/>
      <c r="K200" s="446"/>
    </row>
    <row r="201" spans="1:11" ht="16.5">
      <c r="A201" s="599"/>
      <c r="B201" s="444"/>
      <c r="C201" s="445"/>
      <c r="D201" s="425"/>
      <c r="E201" s="446"/>
      <c r="F201" s="446"/>
      <c r="G201" s="446"/>
      <c r="H201" s="446"/>
      <c r="I201" s="446"/>
      <c r="J201" s="446"/>
      <c r="K201" s="446"/>
    </row>
    <row r="202" spans="1:11" ht="16.5">
      <c r="A202" s="599"/>
      <c r="B202" s="444"/>
      <c r="C202" s="445"/>
      <c r="D202" s="425"/>
      <c r="E202" s="446"/>
      <c r="F202" s="446"/>
      <c r="G202" s="446"/>
      <c r="H202" s="446"/>
      <c r="I202" s="446"/>
      <c r="J202" s="446"/>
      <c r="K202" s="446"/>
    </row>
    <row r="203" spans="1:11" ht="16.5">
      <c r="A203" s="599"/>
      <c r="B203" s="444"/>
      <c r="C203" s="445"/>
      <c r="D203" s="425"/>
      <c r="E203" s="446"/>
      <c r="F203" s="446"/>
      <c r="G203" s="446"/>
      <c r="H203" s="446"/>
      <c r="I203" s="446"/>
      <c r="J203" s="446"/>
      <c r="K203" s="446"/>
    </row>
    <row r="204" spans="1:11" ht="16.5">
      <c r="A204" s="599"/>
      <c r="B204" s="444"/>
      <c r="C204" s="445"/>
      <c r="D204" s="425"/>
      <c r="E204" s="446"/>
      <c r="F204" s="446"/>
      <c r="G204" s="446"/>
      <c r="H204" s="446"/>
      <c r="I204" s="446"/>
      <c r="J204" s="446"/>
      <c r="K204" s="446"/>
    </row>
    <row r="205" spans="1:11" ht="16.5">
      <c r="A205" s="599"/>
      <c r="B205" s="444"/>
      <c r="C205" s="445"/>
      <c r="D205" s="425"/>
      <c r="E205" s="446"/>
      <c r="F205" s="446"/>
      <c r="G205" s="446"/>
      <c r="H205" s="446"/>
      <c r="I205" s="446"/>
      <c r="J205" s="446"/>
      <c r="K205" s="446"/>
    </row>
    <row r="206" spans="1:11" ht="16.5">
      <c r="A206" s="599"/>
      <c r="B206" s="444"/>
      <c r="C206" s="445"/>
      <c r="D206" s="425"/>
      <c r="E206" s="446"/>
      <c r="F206" s="446"/>
      <c r="G206" s="446"/>
      <c r="H206" s="446"/>
      <c r="I206" s="446"/>
      <c r="J206" s="446"/>
      <c r="K206" s="446"/>
    </row>
    <row r="207" spans="1:11" ht="16.5">
      <c r="A207" s="599"/>
      <c r="B207" s="444"/>
      <c r="C207" s="445"/>
      <c r="D207" s="425"/>
      <c r="E207" s="446"/>
      <c r="F207" s="446"/>
      <c r="G207" s="446"/>
      <c r="H207" s="446"/>
      <c r="I207" s="446"/>
      <c r="J207" s="446"/>
      <c r="K207" s="446"/>
    </row>
    <row r="208" spans="1:11" ht="16.5">
      <c r="A208" s="599"/>
      <c r="B208" s="444"/>
      <c r="C208" s="445"/>
      <c r="D208" s="425"/>
      <c r="E208" s="446"/>
      <c r="F208" s="446"/>
      <c r="G208" s="446"/>
      <c r="H208" s="446"/>
      <c r="I208" s="446"/>
      <c r="J208" s="446"/>
      <c r="K208" s="446"/>
    </row>
    <row r="209" spans="1:11" ht="16.5">
      <c r="A209" s="599"/>
      <c r="B209" s="444"/>
      <c r="C209" s="445"/>
      <c r="D209" s="425"/>
      <c r="E209" s="446"/>
      <c r="F209" s="446"/>
      <c r="G209" s="446"/>
      <c r="H209" s="446"/>
      <c r="I209" s="446"/>
      <c r="J209" s="446"/>
      <c r="K209" s="446"/>
    </row>
    <row r="210" spans="1:11" ht="16.5">
      <c r="A210" s="599"/>
      <c r="B210" s="444"/>
      <c r="C210" s="445"/>
      <c r="D210" s="425"/>
      <c r="E210" s="446"/>
      <c r="F210" s="446"/>
      <c r="G210" s="446"/>
      <c r="H210" s="446"/>
      <c r="I210" s="446"/>
      <c r="J210" s="446"/>
      <c r="K210" s="446"/>
    </row>
    <row r="211" spans="1:11" ht="16.5">
      <c r="A211" s="599"/>
      <c r="B211" s="444"/>
      <c r="C211" s="445"/>
      <c r="D211" s="425"/>
      <c r="E211" s="446"/>
      <c r="F211" s="446"/>
      <c r="G211" s="446"/>
      <c r="H211" s="446"/>
      <c r="I211" s="446"/>
      <c r="J211" s="446"/>
      <c r="K211" s="446"/>
    </row>
    <row r="212" spans="1:11" ht="16.5">
      <c r="A212" s="599"/>
      <c r="B212" s="444"/>
      <c r="C212" s="445"/>
      <c r="D212" s="425"/>
      <c r="E212" s="446"/>
      <c r="F212" s="446"/>
      <c r="G212" s="446"/>
      <c r="H212" s="446"/>
      <c r="I212" s="446"/>
      <c r="J212" s="446"/>
      <c r="K212" s="446"/>
    </row>
    <row r="213" spans="1:11" ht="16.5">
      <c r="A213" s="599"/>
      <c r="B213" s="444"/>
      <c r="C213" s="445"/>
      <c r="D213" s="425"/>
      <c r="E213" s="446"/>
      <c r="F213" s="446"/>
      <c r="G213" s="446"/>
      <c r="H213" s="446"/>
      <c r="I213" s="446"/>
      <c r="J213" s="446"/>
      <c r="K213" s="446"/>
    </row>
    <row r="214" spans="1:11" ht="16.5">
      <c r="A214" s="599"/>
      <c r="B214" s="444"/>
      <c r="C214" s="445"/>
      <c r="D214" s="425"/>
      <c r="E214" s="446"/>
      <c r="F214" s="446"/>
      <c r="G214" s="446"/>
      <c r="H214" s="446"/>
      <c r="I214" s="446"/>
      <c r="J214" s="446"/>
      <c r="K214" s="446"/>
    </row>
    <row r="215" spans="1:11" ht="16.5">
      <c r="A215" s="599"/>
      <c r="B215" s="444"/>
      <c r="C215" s="445"/>
      <c r="D215" s="425"/>
      <c r="E215" s="446"/>
      <c r="F215" s="446"/>
      <c r="G215" s="446"/>
      <c r="H215" s="446"/>
      <c r="I215" s="446"/>
      <c r="J215" s="446"/>
      <c r="K215" s="446"/>
    </row>
    <row r="216" spans="1:11" ht="16.5">
      <c r="A216" s="599"/>
      <c r="B216" s="444"/>
      <c r="C216" s="445"/>
      <c r="D216" s="425"/>
      <c r="E216" s="446"/>
      <c r="F216" s="446"/>
      <c r="G216" s="446"/>
      <c r="H216" s="446"/>
      <c r="I216" s="446"/>
      <c r="J216" s="446"/>
      <c r="K216" s="446"/>
    </row>
    <row r="217" spans="1:11" ht="16.5">
      <c r="A217" s="599"/>
      <c r="B217" s="444"/>
      <c r="C217" s="445"/>
      <c r="D217" s="425"/>
      <c r="E217" s="446"/>
      <c r="F217" s="446"/>
      <c r="G217" s="446"/>
      <c r="H217" s="446"/>
      <c r="I217" s="446"/>
      <c r="J217" s="446"/>
      <c r="K217" s="446"/>
    </row>
    <row r="218" spans="1:11" ht="16.5">
      <c r="A218" s="599"/>
      <c r="B218" s="444"/>
      <c r="C218" s="445"/>
      <c r="D218" s="425"/>
      <c r="E218" s="446"/>
      <c r="F218" s="446"/>
      <c r="G218" s="446"/>
      <c r="H218" s="446"/>
      <c r="I218" s="446"/>
      <c r="J218" s="446"/>
      <c r="K218" s="446"/>
    </row>
    <row r="219" spans="1:11" ht="16.5">
      <c r="A219" s="599"/>
      <c r="B219" s="444"/>
      <c r="C219" s="445"/>
      <c r="D219" s="425"/>
      <c r="E219" s="446"/>
      <c r="F219" s="446"/>
      <c r="G219" s="446"/>
      <c r="H219" s="446"/>
      <c r="I219" s="446"/>
      <c r="J219" s="446"/>
      <c r="K219" s="446"/>
    </row>
    <row r="220" spans="1:11" ht="16.5">
      <c r="A220" s="599"/>
      <c r="B220" s="444"/>
      <c r="C220" s="445"/>
      <c r="D220" s="425"/>
      <c r="E220" s="446"/>
      <c r="F220" s="446"/>
      <c r="G220" s="446"/>
      <c r="H220" s="446"/>
      <c r="I220" s="446"/>
      <c r="J220" s="446"/>
      <c r="K220" s="446"/>
    </row>
    <row r="221" spans="1:11" ht="16.5">
      <c r="A221" s="599"/>
      <c r="B221" s="444"/>
      <c r="C221" s="445"/>
      <c r="D221" s="425"/>
      <c r="E221" s="446"/>
      <c r="F221" s="446"/>
      <c r="G221" s="446"/>
      <c r="H221" s="446"/>
      <c r="I221" s="446"/>
      <c r="J221" s="446"/>
      <c r="K221" s="446"/>
    </row>
    <row r="222" spans="1:11" ht="16.5">
      <c r="A222" s="599"/>
      <c r="B222" s="444"/>
      <c r="C222" s="445"/>
      <c r="D222" s="425"/>
      <c r="E222" s="446"/>
      <c r="F222" s="446"/>
      <c r="G222" s="446"/>
      <c r="H222" s="446"/>
      <c r="I222" s="446"/>
      <c r="J222" s="446"/>
      <c r="K222" s="446"/>
    </row>
    <row r="223" spans="1:11" ht="16.5">
      <c r="A223" s="599"/>
      <c r="B223" s="444"/>
      <c r="C223" s="445"/>
      <c r="D223" s="425"/>
      <c r="E223" s="446"/>
      <c r="F223" s="446"/>
      <c r="G223" s="446"/>
      <c r="H223" s="446"/>
      <c r="I223" s="446"/>
      <c r="J223" s="446"/>
      <c r="K223" s="446"/>
    </row>
    <row r="224" spans="1:11" ht="16.5">
      <c r="A224" s="599"/>
      <c r="B224" s="444"/>
      <c r="C224" s="445"/>
      <c r="D224" s="425"/>
      <c r="E224" s="446"/>
      <c r="F224" s="446"/>
      <c r="G224" s="446"/>
      <c r="H224" s="446"/>
      <c r="I224" s="446"/>
      <c r="J224" s="446"/>
      <c r="K224" s="446"/>
    </row>
    <row r="225" spans="1:11" ht="16.5">
      <c r="A225" s="599"/>
      <c r="B225" s="444"/>
      <c r="C225" s="445"/>
      <c r="D225" s="425"/>
      <c r="E225" s="446"/>
      <c r="F225" s="446"/>
      <c r="G225" s="446"/>
      <c r="H225" s="446"/>
      <c r="I225" s="446"/>
      <c r="J225" s="446"/>
      <c r="K225" s="446"/>
    </row>
    <row r="226" spans="1:11" ht="16.5">
      <c r="A226" s="599"/>
      <c r="B226" s="444"/>
      <c r="C226" s="445"/>
      <c r="D226" s="425"/>
      <c r="E226" s="446"/>
      <c r="F226" s="446"/>
      <c r="G226" s="446"/>
      <c r="H226" s="446"/>
      <c r="I226" s="446"/>
      <c r="J226" s="446"/>
      <c r="K226" s="446"/>
    </row>
    <row r="227" spans="1:11" ht="16.5">
      <c r="A227" s="599"/>
      <c r="B227" s="444"/>
      <c r="C227" s="445"/>
      <c r="D227" s="425"/>
      <c r="E227" s="446"/>
      <c r="F227" s="446"/>
      <c r="G227" s="446"/>
      <c r="H227" s="446"/>
      <c r="I227" s="446"/>
      <c r="J227" s="446"/>
      <c r="K227" s="446"/>
    </row>
    <row r="228" spans="1:11" ht="16.5">
      <c r="A228" s="599"/>
      <c r="B228" s="444"/>
      <c r="C228" s="445"/>
      <c r="D228" s="425"/>
      <c r="E228" s="446"/>
      <c r="F228" s="446"/>
      <c r="G228" s="446"/>
      <c r="H228" s="446"/>
      <c r="I228" s="446"/>
      <c r="J228" s="446"/>
      <c r="K228" s="446"/>
    </row>
    <row r="229" spans="1:11" ht="16.5">
      <c r="A229" s="599"/>
      <c r="B229" s="444"/>
      <c r="C229" s="445"/>
      <c r="D229" s="425"/>
      <c r="E229" s="446"/>
      <c r="F229" s="446"/>
      <c r="G229" s="446"/>
      <c r="H229" s="446"/>
      <c r="I229" s="446"/>
      <c r="J229" s="446"/>
      <c r="K229" s="446"/>
    </row>
    <row r="230" spans="1:11" ht="16.5">
      <c r="A230" s="599"/>
      <c r="B230" s="444"/>
      <c r="C230" s="445"/>
      <c r="D230" s="425"/>
      <c r="E230" s="446"/>
      <c r="F230" s="446"/>
      <c r="G230" s="446"/>
      <c r="H230" s="446"/>
      <c r="I230" s="446"/>
      <c r="J230" s="446"/>
      <c r="K230" s="446"/>
    </row>
    <row r="231" spans="1:11" ht="16.5">
      <c r="A231" s="599"/>
      <c r="B231" s="444"/>
      <c r="C231" s="445"/>
      <c r="D231" s="425"/>
      <c r="E231" s="446"/>
      <c r="F231" s="446"/>
      <c r="G231" s="446"/>
      <c r="H231" s="446"/>
      <c r="I231" s="446"/>
      <c r="J231" s="446"/>
      <c r="K231" s="446"/>
    </row>
    <row r="232" spans="1:11" ht="16.5">
      <c r="A232" s="599"/>
      <c r="B232" s="444"/>
      <c r="C232" s="445"/>
      <c r="D232" s="425"/>
      <c r="E232" s="446"/>
      <c r="F232" s="446"/>
      <c r="G232" s="446"/>
      <c r="H232" s="446"/>
      <c r="I232" s="446"/>
      <c r="J232" s="446"/>
      <c r="K232" s="446"/>
    </row>
    <row r="233" spans="1:11" ht="16.5">
      <c r="A233" s="599"/>
      <c r="B233" s="444"/>
      <c r="C233" s="445"/>
      <c r="D233" s="425"/>
      <c r="E233" s="446"/>
      <c r="F233" s="446"/>
      <c r="G233" s="446"/>
      <c r="H233" s="446"/>
      <c r="I233" s="446"/>
      <c r="J233" s="446"/>
      <c r="K233" s="446"/>
    </row>
    <row r="234" spans="1:11" ht="16.5">
      <c r="A234" s="599"/>
      <c r="B234" s="444"/>
      <c r="C234" s="445"/>
      <c r="D234" s="425"/>
      <c r="E234" s="446"/>
      <c r="F234" s="446"/>
      <c r="G234" s="446"/>
      <c r="H234" s="446"/>
      <c r="I234" s="446"/>
      <c r="J234" s="446"/>
      <c r="K234" s="446"/>
    </row>
    <row r="235" spans="1:11" ht="16.5">
      <c r="A235" s="599"/>
      <c r="B235" s="444"/>
      <c r="C235" s="445"/>
      <c r="D235" s="425"/>
      <c r="E235" s="446"/>
      <c r="F235" s="446"/>
      <c r="G235" s="446"/>
      <c r="H235" s="446"/>
      <c r="I235" s="446"/>
      <c r="J235" s="446"/>
      <c r="K235" s="446"/>
    </row>
    <row r="236" spans="1:11" ht="16.5">
      <c r="A236" s="599"/>
      <c r="B236" s="444"/>
      <c r="C236" s="445"/>
      <c r="D236" s="425"/>
      <c r="E236" s="446"/>
      <c r="F236" s="446"/>
      <c r="G236" s="446"/>
      <c r="H236" s="446"/>
      <c r="I236" s="446"/>
      <c r="J236" s="446"/>
      <c r="K236" s="446"/>
    </row>
    <row r="237" spans="1:11" ht="16.5">
      <c r="A237" s="599"/>
      <c r="B237" s="444"/>
      <c r="C237" s="445"/>
      <c r="D237" s="425"/>
      <c r="E237" s="446"/>
      <c r="F237" s="446"/>
      <c r="G237" s="446"/>
      <c r="H237" s="446"/>
      <c r="I237" s="446"/>
      <c r="J237" s="446"/>
      <c r="K237" s="446"/>
    </row>
    <row r="238" spans="1:11" ht="16.5">
      <c r="A238" s="599"/>
      <c r="B238" s="444"/>
      <c r="C238" s="445"/>
      <c r="D238" s="425"/>
      <c r="E238" s="446"/>
      <c r="F238" s="446"/>
      <c r="G238" s="446"/>
      <c r="H238" s="446"/>
      <c r="I238" s="446"/>
      <c r="J238" s="446"/>
      <c r="K238" s="446"/>
    </row>
    <row r="239" spans="1:11" ht="16.5">
      <c r="A239" s="599"/>
      <c r="B239" s="444"/>
      <c r="C239" s="445"/>
      <c r="D239" s="425"/>
      <c r="E239" s="446"/>
      <c r="F239" s="446"/>
      <c r="G239" s="446"/>
      <c r="H239" s="446"/>
      <c r="I239" s="446"/>
      <c r="J239" s="446"/>
      <c r="K239" s="446"/>
    </row>
    <row r="240" spans="1:11" ht="16.5">
      <c r="A240" s="599"/>
      <c r="B240" s="444"/>
      <c r="C240" s="445"/>
      <c r="D240" s="425"/>
      <c r="E240" s="446"/>
      <c r="F240" s="446"/>
      <c r="G240" s="446"/>
      <c r="H240" s="446"/>
      <c r="I240" s="446"/>
      <c r="J240" s="446"/>
      <c r="K240" s="446"/>
    </row>
    <row r="241" spans="1:11" ht="16.5">
      <c r="A241" s="599"/>
      <c r="B241" s="444"/>
      <c r="C241" s="445"/>
      <c r="D241" s="425"/>
      <c r="E241" s="446"/>
      <c r="F241" s="446"/>
      <c r="G241" s="446"/>
      <c r="H241" s="446"/>
      <c r="I241" s="446"/>
      <c r="J241" s="446"/>
      <c r="K241" s="446"/>
    </row>
    <row r="242" spans="1:11" ht="16.5">
      <c r="A242" s="599"/>
      <c r="B242" s="444"/>
      <c r="C242" s="445"/>
      <c r="D242" s="425"/>
      <c r="E242" s="446"/>
      <c r="F242" s="446"/>
      <c r="G242" s="446"/>
      <c r="H242" s="446"/>
      <c r="I242" s="446"/>
      <c r="J242" s="446"/>
      <c r="K242" s="446"/>
    </row>
    <row r="243" spans="1:11" ht="16.5">
      <c r="A243" s="599"/>
      <c r="B243" s="444"/>
      <c r="C243" s="445"/>
      <c r="D243" s="425"/>
      <c r="E243" s="446"/>
      <c r="F243" s="446"/>
      <c r="G243" s="446"/>
      <c r="H243" s="446"/>
      <c r="I243" s="446"/>
      <c r="J243" s="446"/>
      <c r="K243" s="446"/>
    </row>
    <row r="244" spans="1:11" ht="16.5">
      <c r="A244" s="599"/>
      <c r="B244" s="444"/>
      <c r="C244" s="445"/>
      <c r="D244" s="425"/>
      <c r="E244" s="446"/>
      <c r="F244" s="446"/>
      <c r="G244" s="446"/>
      <c r="H244" s="446"/>
      <c r="I244" s="446"/>
      <c r="J244" s="446"/>
      <c r="K244" s="446"/>
    </row>
    <row r="245" spans="1:11" ht="16.5">
      <c r="A245" s="599"/>
      <c r="B245" s="444"/>
      <c r="C245" s="445"/>
      <c r="D245" s="425"/>
      <c r="E245" s="446"/>
      <c r="F245" s="446"/>
      <c r="G245" s="446"/>
      <c r="H245" s="446"/>
      <c r="I245" s="446"/>
      <c r="J245" s="446"/>
      <c r="K245" s="446"/>
    </row>
    <row r="246" spans="1:11" ht="16.5">
      <c r="A246" s="599"/>
      <c r="B246" s="444"/>
      <c r="C246" s="445"/>
      <c r="D246" s="425"/>
      <c r="E246" s="446"/>
      <c r="F246" s="446"/>
      <c r="G246" s="446"/>
      <c r="H246" s="446"/>
      <c r="I246" s="446"/>
      <c r="J246" s="446"/>
      <c r="K246" s="446"/>
    </row>
    <row r="247" spans="1:11" ht="16.5">
      <c r="A247" s="599"/>
      <c r="B247" s="444"/>
      <c r="C247" s="445"/>
      <c r="D247" s="425"/>
      <c r="E247" s="446"/>
      <c r="F247" s="446"/>
      <c r="G247" s="446"/>
      <c r="H247" s="446"/>
      <c r="I247" s="446"/>
      <c r="J247" s="446"/>
      <c r="K247" s="446"/>
    </row>
    <row r="248" spans="1:11" ht="16.5">
      <c r="A248" s="599"/>
      <c r="B248" s="444"/>
      <c r="C248" s="445"/>
      <c r="D248" s="425"/>
      <c r="E248" s="446"/>
      <c r="F248" s="446"/>
      <c r="G248" s="446"/>
      <c r="H248" s="446"/>
      <c r="I248" s="446"/>
      <c r="J248" s="446"/>
      <c r="K248" s="446"/>
    </row>
    <row r="249" spans="1:11" ht="16.5">
      <c r="A249" s="599"/>
      <c r="B249" s="444"/>
      <c r="C249" s="445"/>
      <c r="D249" s="425"/>
      <c r="E249" s="446"/>
      <c r="F249" s="446"/>
      <c r="G249" s="446"/>
      <c r="H249" s="446"/>
      <c r="I249" s="446"/>
      <c r="J249" s="446"/>
      <c r="K249" s="446"/>
    </row>
  </sheetData>
  <sheetProtection/>
  <mergeCells count="11">
    <mergeCell ref="E6:J6"/>
    <mergeCell ref="K6:K7"/>
    <mergeCell ref="J1:K1"/>
    <mergeCell ref="B24:K24"/>
    <mergeCell ref="A3:K3"/>
    <mergeCell ref="A4:K4"/>
    <mergeCell ref="A6:A7"/>
    <mergeCell ref="B6:B7"/>
    <mergeCell ref="C6:C7"/>
    <mergeCell ref="B2:K2"/>
    <mergeCell ref="D6:D7"/>
  </mergeCells>
  <printOptions horizontalCentered="1"/>
  <pageMargins left="0.6299212598425197" right="0.3937007874015748" top="0.4724409448818898" bottom="0.5118110236220472" header="0.2755905511811024" footer="0.3937007874015748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zoomScalePageLayoutView="0" workbookViewId="0" topLeftCell="A10">
      <selection activeCell="B18" sqref="B18"/>
    </sheetView>
  </sheetViews>
  <sheetFormatPr defaultColWidth="9.140625" defaultRowHeight="12.75"/>
  <cols>
    <col min="1" max="1" width="5.421875" style="391" customWidth="1"/>
    <col min="2" max="2" width="39.28125" style="386" customWidth="1"/>
    <col min="3" max="3" width="12.8515625" style="387" customWidth="1"/>
    <col min="4" max="4" width="16.140625" style="391" customWidth="1"/>
    <col min="5" max="5" width="11.57421875" style="370" customWidth="1"/>
    <col min="6" max="6" width="12.8515625" style="370" customWidth="1"/>
    <col min="7" max="7" width="12.57421875" style="370" customWidth="1"/>
    <col min="8" max="8" width="14.421875" style="370" customWidth="1"/>
    <col min="9" max="9" width="14.8515625" style="370" customWidth="1"/>
    <col min="10" max="10" width="16.57421875" style="370" customWidth="1"/>
    <col min="11" max="11" width="19.00390625" style="370" customWidth="1"/>
    <col min="12" max="15" width="9.140625" style="370" customWidth="1"/>
    <col min="16" max="16" width="10.140625" style="370" bestFit="1" customWidth="1"/>
    <col min="17" max="16384" width="9.140625" style="370" customWidth="1"/>
  </cols>
  <sheetData>
    <row r="1" spans="1:11" ht="36.75" customHeight="1">
      <c r="A1" s="370"/>
      <c r="D1" s="387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34.5" customHeight="1">
      <c r="A3" s="662" t="s">
        <v>517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40.5" customHeight="1">
      <c r="A4" s="662" t="s">
        <v>585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29.25" customHeight="1">
      <c r="A5" s="425"/>
      <c r="B5" s="444"/>
      <c r="C5" s="445"/>
      <c r="D5" s="425"/>
      <c r="E5" s="446"/>
      <c r="F5" s="446"/>
      <c r="G5" s="446"/>
      <c r="H5" s="446"/>
      <c r="I5" s="446"/>
      <c r="J5" s="446"/>
      <c r="K5" s="446"/>
    </row>
    <row r="6" spans="1:11" s="388" customFormat="1" ht="91.5" customHeight="1">
      <c r="A6" s="455" t="s">
        <v>0</v>
      </c>
      <c r="B6" s="455" t="s">
        <v>302</v>
      </c>
      <c r="C6" s="455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586</v>
      </c>
    </row>
    <row r="7" spans="1:23" s="368" customFormat="1" ht="36.75" customHeight="1">
      <c r="A7" s="431" t="s">
        <v>4</v>
      </c>
      <c r="B7" s="432" t="s">
        <v>367</v>
      </c>
      <c r="C7" s="426"/>
      <c r="D7" s="595"/>
      <c r="E7" s="492"/>
      <c r="F7" s="480"/>
      <c r="G7" s="480"/>
      <c r="H7" s="480"/>
      <c r="I7" s="480"/>
      <c r="J7" s="480"/>
      <c r="K7" s="430"/>
      <c r="L7" s="396"/>
      <c r="N7" s="397"/>
      <c r="O7" s="396"/>
      <c r="Q7" s="397"/>
      <c r="R7" s="396"/>
      <c r="T7" s="397"/>
      <c r="U7" s="396"/>
      <c r="W7" s="397"/>
    </row>
    <row r="8" spans="1:23" ht="45" customHeight="1">
      <c r="A8" s="596"/>
      <c r="B8" s="440" t="s">
        <v>368</v>
      </c>
      <c r="C8" s="441" t="s">
        <v>324</v>
      </c>
      <c r="D8" s="467"/>
      <c r="E8" s="468"/>
      <c r="F8" s="468"/>
      <c r="G8" s="468"/>
      <c r="H8" s="468"/>
      <c r="I8" s="468"/>
      <c r="J8" s="468"/>
      <c r="K8" s="435"/>
      <c r="L8" s="394"/>
      <c r="M8" s="368">
        <f>((100+24)*+(100+24.5)*(100+25)*(100+25.5)*(100+26))^0.2-100</f>
        <v>24.997999961598623</v>
      </c>
      <c r="N8" s="392"/>
      <c r="O8" s="394"/>
      <c r="Q8" s="392"/>
      <c r="R8" s="394"/>
      <c r="T8" s="392"/>
      <c r="U8" s="394"/>
      <c r="W8" s="392"/>
    </row>
    <row r="9" spans="1:23" s="368" customFormat="1" ht="35.25" customHeight="1">
      <c r="A9" s="431" t="s">
        <v>8</v>
      </c>
      <c r="B9" s="432" t="s">
        <v>369</v>
      </c>
      <c r="C9" s="426"/>
      <c r="D9" s="595"/>
      <c r="E9" s="492"/>
      <c r="F9" s="480"/>
      <c r="G9" s="480"/>
      <c r="H9" s="480"/>
      <c r="I9" s="480"/>
      <c r="J9" s="480"/>
      <c r="K9" s="431"/>
      <c r="L9" s="396"/>
      <c r="N9" s="397"/>
      <c r="O9" s="396"/>
      <c r="Q9" s="397"/>
      <c r="R9" s="396"/>
      <c r="T9" s="397"/>
      <c r="U9" s="396"/>
      <c r="W9" s="397"/>
    </row>
    <row r="10" spans="1:13" ht="40.5" customHeight="1">
      <c r="A10" s="596"/>
      <c r="B10" s="494" t="s">
        <v>373</v>
      </c>
      <c r="C10" s="441" t="s">
        <v>324</v>
      </c>
      <c r="D10" s="467"/>
      <c r="E10" s="468"/>
      <c r="F10" s="468"/>
      <c r="G10" s="468"/>
      <c r="H10" s="468"/>
      <c r="I10" s="468"/>
      <c r="J10" s="468"/>
      <c r="K10" s="435"/>
      <c r="M10" s="368">
        <f>((100+11)*+(100+11.5)*(100+12)*(100+12.5)*(100+13))^0.2-100</f>
        <v>11.997767803756886</v>
      </c>
    </row>
    <row r="11" spans="1:13" ht="33.75" customHeight="1">
      <c r="A11" s="596"/>
      <c r="B11" s="494" t="s">
        <v>374</v>
      </c>
      <c r="C11" s="441" t="s">
        <v>324</v>
      </c>
      <c r="D11" s="467"/>
      <c r="E11" s="468"/>
      <c r="F11" s="468"/>
      <c r="G11" s="468"/>
      <c r="H11" s="468"/>
      <c r="I11" s="468"/>
      <c r="J11" s="468"/>
      <c r="K11" s="435"/>
      <c r="M11" s="368">
        <f>((100+17)*+(100+18.5)*(100+20)*(100+21.5)*(100+23))^0.2-100</f>
        <v>19.981246483092733</v>
      </c>
    </row>
    <row r="12" spans="1:13" ht="33.75" customHeight="1">
      <c r="A12" s="596"/>
      <c r="B12" s="494" t="s">
        <v>375</v>
      </c>
      <c r="C12" s="441" t="s">
        <v>324</v>
      </c>
      <c r="D12" s="467"/>
      <c r="E12" s="468"/>
      <c r="F12" s="468"/>
      <c r="G12" s="468"/>
      <c r="H12" s="468"/>
      <c r="I12" s="468"/>
      <c r="J12" s="468"/>
      <c r="K12" s="435"/>
      <c r="M12" s="368">
        <f>((100+10.5)*+(100+11)*(100+11.5)*(100+12)*(100+12.5))^0.2-100</f>
        <v>11.497757793426203</v>
      </c>
    </row>
    <row r="13" spans="1:13" ht="33.75" customHeight="1">
      <c r="A13" s="596"/>
      <c r="B13" s="494" t="s">
        <v>376</v>
      </c>
      <c r="C13" s="441" t="s">
        <v>324</v>
      </c>
      <c r="D13" s="467"/>
      <c r="E13" s="468"/>
      <c r="F13" s="468"/>
      <c r="G13" s="468"/>
      <c r="H13" s="468"/>
      <c r="I13" s="468"/>
      <c r="J13" s="468"/>
      <c r="K13" s="435"/>
      <c r="M13" s="368">
        <f>((100+10.9)*+(100+11.6)*(100+12.7)*(100+13.4)*(100+14))^0.2-100</f>
        <v>12.514245580202385</v>
      </c>
    </row>
    <row r="14" spans="1:11" s="368" customFormat="1" ht="36" customHeight="1">
      <c r="A14" s="431" t="s">
        <v>9</v>
      </c>
      <c r="B14" s="428" t="s">
        <v>370</v>
      </c>
      <c r="C14" s="426"/>
      <c r="D14" s="595"/>
      <c r="E14" s="480"/>
      <c r="F14" s="480"/>
      <c r="G14" s="480"/>
      <c r="H14" s="480"/>
      <c r="I14" s="480"/>
      <c r="J14" s="480"/>
      <c r="K14" s="431"/>
    </row>
    <row r="15" spans="1:11" ht="38.25" customHeight="1">
      <c r="A15" s="596"/>
      <c r="B15" s="494" t="s">
        <v>371</v>
      </c>
      <c r="C15" s="441" t="s">
        <v>328</v>
      </c>
      <c r="D15" s="467"/>
      <c r="E15" s="468"/>
      <c r="F15" s="465"/>
      <c r="G15" s="465"/>
      <c r="H15" s="465"/>
      <c r="I15" s="465"/>
      <c r="J15" s="465"/>
      <c r="K15" s="435"/>
    </row>
    <row r="16" spans="1:11" ht="42" customHeight="1">
      <c r="A16" s="435"/>
      <c r="B16" s="494" t="s">
        <v>316</v>
      </c>
      <c r="C16" s="441" t="s">
        <v>328</v>
      </c>
      <c r="D16" s="467"/>
      <c r="E16" s="468"/>
      <c r="F16" s="468"/>
      <c r="G16" s="468"/>
      <c r="H16" s="468"/>
      <c r="I16" s="468"/>
      <c r="J16" s="468"/>
      <c r="K16" s="435"/>
    </row>
    <row r="17" spans="1:11" s="368" customFormat="1" ht="33.75" customHeight="1">
      <c r="A17" s="431" t="s">
        <v>14</v>
      </c>
      <c r="B17" s="428" t="s">
        <v>372</v>
      </c>
      <c r="C17" s="426"/>
      <c r="D17" s="595"/>
      <c r="E17" s="480"/>
      <c r="F17" s="480"/>
      <c r="G17" s="480"/>
      <c r="H17" s="480"/>
      <c r="I17" s="480"/>
      <c r="J17" s="480"/>
      <c r="K17" s="431"/>
    </row>
    <row r="18" spans="1:11" s="368" customFormat="1" ht="39" customHeight="1">
      <c r="A18" s="431"/>
      <c r="B18" s="494" t="s">
        <v>566</v>
      </c>
      <c r="C18" s="441" t="s">
        <v>377</v>
      </c>
      <c r="D18" s="434"/>
      <c r="E18" s="468"/>
      <c r="F18" s="468"/>
      <c r="G18" s="468"/>
      <c r="H18" s="468"/>
      <c r="I18" s="468"/>
      <c r="J18" s="468"/>
      <c r="K18" s="435"/>
    </row>
    <row r="19" spans="1:11" s="368" customFormat="1" ht="39.75" customHeight="1">
      <c r="A19" s="431"/>
      <c r="B19" s="494" t="s">
        <v>631</v>
      </c>
      <c r="C19" s="441" t="s">
        <v>377</v>
      </c>
      <c r="D19" s="434"/>
      <c r="E19" s="468"/>
      <c r="F19" s="468"/>
      <c r="G19" s="468"/>
      <c r="H19" s="468"/>
      <c r="I19" s="468"/>
      <c r="J19" s="468"/>
      <c r="K19" s="435"/>
    </row>
    <row r="20" spans="1:11" ht="16.5">
      <c r="A20" s="425"/>
      <c r="B20" s="444"/>
      <c r="C20" s="445"/>
      <c r="D20" s="597"/>
      <c r="E20" s="598"/>
      <c r="F20" s="598"/>
      <c r="G20" s="598"/>
      <c r="H20" s="598"/>
      <c r="I20" s="598"/>
      <c r="J20" s="598"/>
      <c r="K20" s="446"/>
    </row>
    <row r="21" spans="1:11" ht="28.5" customHeight="1">
      <c r="A21" s="425"/>
      <c r="B21" s="658" t="s">
        <v>570</v>
      </c>
      <c r="C21" s="658"/>
      <c r="D21" s="658"/>
      <c r="E21" s="598"/>
      <c r="F21" s="598"/>
      <c r="G21" s="598"/>
      <c r="H21" s="598"/>
      <c r="I21" s="598"/>
      <c r="J21" s="598"/>
      <c r="K21" s="446"/>
    </row>
    <row r="22" spans="1:11" ht="16.5">
      <c r="A22" s="425"/>
      <c r="B22" s="444"/>
      <c r="C22" s="445"/>
      <c r="D22" s="425"/>
      <c r="E22" s="446"/>
      <c r="F22" s="446"/>
      <c r="G22" s="446"/>
      <c r="H22" s="446"/>
      <c r="I22" s="446"/>
      <c r="J22" s="446"/>
      <c r="K22" s="446"/>
    </row>
    <row r="23" spans="1:11" ht="16.5">
      <c r="A23" s="425"/>
      <c r="B23" s="444"/>
      <c r="C23" s="445"/>
      <c r="D23" s="425"/>
      <c r="E23" s="446"/>
      <c r="F23" s="446"/>
      <c r="G23" s="446"/>
      <c r="H23" s="446"/>
      <c r="I23" s="446"/>
      <c r="J23" s="446"/>
      <c r="K23" s="446"/>
    </row>
    <row r="24" spans="1:11" ht="16.5">
      <c r="A24" s="425"/>
      <c r="B24" s="444"/>
      <c r="C24" s="445"/>
      <c r="D24" s="425"/>
      <c r="E24" s="446"/>
      <c r="F24" s="446"/>
      <c r="G24" s="446"/>
      <c r="H24" s="446"/>
      <c r="I24" s="446"/>
      <c r="J24" s="446"/>
      <c r="K24" s="446"/>
    </row>
    <row r="25" spans="1:11" ht="16.5">
      <c r="A25" s="425"/>
      <c r="B25" s="444"/>
      <c r="C25" s="445"/>
      <c r="D25" s="425"/>
      <c r="E25" s="446"/>
      <c r="F25" s="446"/>
      <c r="G25" s="446"/>
      <c r="H25" s="446"/>
      <c r="I25" s="446"/>
      <c r="J25" s="446"/>
      <c r="K25" s="446"/>
    </row>
    <row r="26" spans="1:11" ht="16.5">
      <c r="A26" s="425"/>
      <c r="B26" s="444"/>
      <c r="C26" s="445"/>
      <c r="D26" s="425"/>
      <c r="E26" s="446"/>
      <c r="F26" s="446"/>
      <c r="G26" s="446"/>
      <c r="H26" s="446"/>
      <c r="I26" s="446"/>
      <c r="J26" s="446"/>
      <c r="K26" s="446"/>
    </row>
    <row r="27" spans="1:11" ht="16.5">
      <c r="A27" s="425"/>
      <c r="B27" s="444"/>
      <c r="C27" s="445"/>
      <c r="D27" s="425"/>
      <c r="E27" s="446"/>
      <c r="F27" s="446"/>
      <c r="G27" s="446"/>
      <c r="H27" s="446"/>
      <c r="I27" s="446"/>
      <c r="J27" s="446"/>
      <c r="K27" s="446"/>
    </row>
    <row r="28" spans="1:11" ht="12.75" customHeight="1">
      <c r="A28" s="425"/>
      <c r="B28" s="444"/>
      <c r="C28" s="445"/>
      <c r="D28" s="425"/>
      <c r="E28" s="446"/>
      <c r="F28" s="446"/>
      <c r="G28" s="446"/>
      <c r="H28" s="446"/>
      <c r="I28" s="446"/>
      <c r="J28" s="446"/>
      <c r="K28" s="446"/>
    </row>
    <row r="29" spans="1:11" ht="16.5">
      <c r="A29" s="425"/>
      <c r="B29" s="444"/>
      <c r="C29" s="445"/>
      <c r="D29" s="425"/>
      <c r="E29" s="446"/>
      <c r="F29" s="446"/>
      <c r="G29" s="446"/>
      <c r="H29" s="446"/>
      <c r="I29" s="446"/>
      <c r="J29" s="446"/>
      <c r="K29" s="446"/>
    </row>
    <row r="30" spans="1:11" ht="16.5">
      <c r="A30" s="425"/>
      <c r="B30" s="444"/>
      <c r="C30" s="445"/>
      <c r="D30" s="425"/>
      <c r="E30" s="446"/>
      <c r="F30" s="446"/>
      <c r="G30" s="446"/>
      <c r="H30" s="446"/>
      <c r="I30" s="446"/>
      <c r="J30" s="446"/>
      <c r="K30" s="446"/>
    </row>
    <row r="31" spans="1:11" ht="16.5">
      <c r="A31" s="425"/>
      <c r="B31" s="444"/>
      <c r="C31" s="445"/>
      <c r="D31" s="425"/>
      <c r="E31" s="446"/>
      <c r="F31" s="446"/>
      <c r="G31" s="446"/>
      <c r="H31" s="446"/>
      <c r="I31" s="446"/>
      <c r="J31" s="446"/>
      <c r="K31" s="446"/>
    </row>
    <row r="32" spans="1:23" ht="16.5">
      <c r="A32" s="425"/>
      <c r="B32" s="464"/>
      <c r="C32" s="445"/>
      <c r="D32" s="425"/>
      <c r="E32" s="458"/>
      <c r="F32" s="446"/>
      <c r="G32" s="446"/>
      <c r="H32" s="446"/>
      <c r="I32" s="446"/>
      <c r="J32" s="446"/>
      <c r="K32" s="446"/>
      <c r="L32" s="394"/>
      <c r="N32" s="392"/>
      <c r="O32" s="394"/>
      <c r="Q32" s="392"/>
      <c r="R32" s="394"/>
      <c r="T32" s="392"/>
      <c r="U32" s="394"/>
      <c r="W32" s="392"/>
    </row>
    <row r="33" spans="1:11" ht="16.5">
      <c r="A33" s="425"/>
      <c r="B33" s="444"/>
      <c r="C33" s="445"/>
      <c r="D33" s="425"/>
      <c r="E33" s="446"/>
      <c r="F33" s="446"/>
      <c r="G33" s="446"/>
      <c r="H33" s="446"/>
      <c r="I33" s="446"/>
      <c r="J33" s="446"/>
      <c r="K33" s="446"/>
    </row>
    <row r="34" spans="1:11" ht="16.5">
      <c r="A34" s="425"/>
      <c r="B34" s="444"/>
      <c r="C34" s="445"/>
      <c r="D34" s="425"/>
      <c r="E34" s="446"/>
      <c r="F34" s="446"/>
      <c r="G34" s="446"/>
      <c r="H34" s="446"/>
      <c r="I34" s="446"/>
      <c r="J34" s="446"/>
      <c r="K34" s="446"/>
    </row>
    <row r="35" spans="1:11" ht="16.5">
      <c r="A35" s="425"/>
      <c r="B35" s="444"/>
      <c r="C35" s="445"/>
      <c r="D35" s="425"/>
      <c r="E35" s="446"/>
      <c r="F35" s="446"/>
      <c r="G35" s="446"/>
      <c r="H35" s="446"/>
      <c r="I35" s="446"/>
      <c r="J35" s="446"/>
      <c r="K35" s="446"/>
    </row>
    <row r="36" spans="1:11" ht="16.5">
      <c r="A36" s="425"/>
      <c r="B36" s="444"/>
      <c r="C36" s="445"/>
      <c r="D36" s="425"/>
      <c r="E36" s="446"/>
      <c r="F36" s="446"/>
      <c r="G36" s="446"/>
      <c r="H36" s="446"/>
      <c r="I36" s="446"/>
      <c r="J36" s="446"/>
      <c r="K36" s="446"/>
    </row>
    <row r="37" spans="1:11" ht="16.5">
      <c r="A37" s="425"/>
      <c r="B37" s="444"/>
      <c r="C37" s="445"/>
      <c r="D37" s="425"/>
      <c r="E37" s="446"/>
      <c r="F37" s="446"/>
      <c r="G37" s="446"/>
      <c r="H37" s="446"/>
      <c r="I37" s="446"/>
      <c r="J37" s="446"/>
      <c r="K37" s="446"/>
    </row>
    <row r="38" spans="1:11" ht="16.5">
      <c r="A38" s="425"/>
      <c r="B38" s="444"/>
      <c r="C38" s="445"/>
      <c r="D38" s="425"/>
      <c r="E38" s="446"/>
      <c r="F38" s="446"/>
      <c r="G38" s="446"/>
      <c r="H38" s="446"/>
      <c r="I38" s="446"/>
      <c r="J38" s="446"/>
      <c r="K38" s="446"/>
    </row>
    <row r="39" spans="1:11" ht="16.5">
      <c r="A39" s="425"/>
      <c r="B39" s="444"/>
      <c r="C39" s="445"/>
      <c r="D39" s="425"/>
      <c r="E39" s="446"/>
      <c r="F39" s="446"/>
      <c r="G39" s="446"/>
      <c r="H39" s="446"/>
      <c r="I39" s="446"/>
      <c r="J39" s="446"/>
      <c r="K39" s="446"/>
    </row>
    <row r="40" spans="1:11" ht="16.5">
      <c r="A40" s="425"/>
      <c r="B40" s="444"/>
      <c r="C40" s="445"/>
      <c r="D40" s="425"/>
      <c r="E40" s="446"/>
      <c r="F40" s="446"/>
      <c r="G40" s="446"/>
      <c r="H40" s="446"/>
      <c r="I40" s="446"/>
      <c r="J40" s="446"/>
      <c r="K40" s="446"/>
    </row>
    <row r="41" spans="1:11" ht="16.5">
      <c r="A41" s="425"/>
      <c r="B41" s="444"/>
      <c r="C41" s="445"/>
      <c r="D41" s="425"/>
      <c r="E41" s="446"/>
      <c r="F41" s="446"/>
      <c r="G41" s="446"/>
      <c r="H41" s="446"/>
      <c r="I41" s="446"/>
      <c r="J41" s="446"/>
      <c r="K41" s="446"/>
    </row>
    <row r="42" spans="1:11" ht="16.5">
      <c r="A42" s="425"/>
      <c r="B42" s="444"/>
      <c r="C42" s="445"/>
      <c r="D42" s="425"/>
      <c r="E42" s="446"/>
      <c r="F42" s="446"/>
      <c r="G42" s="446"/>
      <c r="H42" s="446"/>
      <c r="I42" s="446"/>
      <c r="J42" s="446"/>
      <c r="K42" s="446"/>
    </row>
    <row r="43" spans="1:11" ht="16.5">
      <c r="A43" s="425"/>
      <c r="B43" s="444"/>
      <c r="C43" s="445"/>
      <c r="D43" s="425"/>
      <c r="E43" s="446"/>
      <c r="F43" s="446"/>
      <c r="G43" s="446"/>
      <c r="H43" s="446"/>
      <c r="I43" s="446"/>
      <c r="J43" s="446"/>
      <c r="K43" s="446"/>
    </row>
    <row r="44" spans="1:11" ht="16.5">
      <c r="A44" s="425"/>
      <c r="B44" s="444"/>
      <c r="C44" s="445"/>
      <c r="D44" s="425"/>
      <c r="E44" s="446"/>
      <c r="F44" s="446"/>
      <c r="G44" s="446"/>
      <c r="H44" s="446"/>
      <c r="I44" s="446"/>
      <c r="J44" s="446"/>
      <c r="K44" s="446"/>
    </row>
    <row r="45" spans="1:11" ht="16.5">
      <c r="A45" s="425"/>
      <c r="B45" s="444"/>
      <c r="C45" s="445"/>
      <c r="D45" s="425"/>
      <c r="E45" s="446"/>
      <c r="F45" s="446"/>
      <c r="G45" s="446"/>
      <c r="H45" s="446"/>
      <c r="I45" s="446"/>
      <c r="J45" s="446"/>
      <c r="K45" s="446"/>
    </row>
    <row r="46" spans="1:11" ht="16.5">
      <c r="A46" s="425"/>
      <c r="B46" s="444"/>
      <c r="C46" s="445"/>
      <c r="D46" s="425"/>
      <c r="E46" s="446"/>
      <c r="F46" s="446"/>
      <c r="G46" s="446"/>
      <c r="H46" s="446"/>
      <c r="I46" s="446"/>
      <c r="J46" s="446"/>
      <c r="K46" s="446"/>
    </row>
    <row r="47" spans="1:11" ht="16.5">
      <c r="A47" s="425"/>
      <c r="B47" s="444"/>
      <c r="C47" s="445"/>
      <c r="D47" s="425"/>
      <c r="E47" s="446"/>
      <c r="F47" s="446"/>
      <c r="G47" s="446"/>
      <c r="H47" s="446"/>
      <c r="I47" s="446"/>
      <c r="J47" s="446"/>
      <c r="K47" s="446"/>
    </row>
    <row r="48" spans="1:11" ht="16.5">
      <c r="A48" s="425"/>
      <c r="B48" s="444"/>
      <c r="C48" s="445"/>
      <c r="D48" s="425"/>
      <c r="E48" s="446"/>
      <c r="F48" s="446"/>
      <c r="G48" s="446"/>
      <c r="H48" s="446"/>
      <c r="I48" s="446"/>
      <c r="J48" s="446"/>
      <c r="K48" s="446"/>
    </row>
    <row r="49" spans="1:11" ht="16.5">
      <c r="A49" s="425"/>
      <c r="B49" s="444"/>
      <c r="C49" s="445"/>
      <c r="D49" s="425"/>
      <c r="E49" s="446"/>
      <c r="F49" s="446"/>
      <c r="G49" s="446"/>
      <c r="H49" s="446"/>
      <c r="I49" s="446"/>
      <c r="J49" s="446"/>
      <c r="K49" s="446"/>
    </row>
    <row r="50" spans="1:11" ht="16.5">
      <c r="A50" s="425"/>
      <c r="B50" s="444"/>
      <c r="C50" s="445"/>
      <c r="D50" s="425"/>
      <c r="E50" s="446"/>
      <c r="F50" s="446"/>
      <c r="G50" s="446"/>
      <c r="H50" s="446"/>
      <c r="I50" s="446"/>
      <c r="J50" s="446"/>
      <c r="K50" s="446"/>
    </row>
    <row r="51" spans="1:11" ht="16.5">
      <c r="A51" s="425"/>
      <c r="B51" s="444"/>
      <c r="C51" s="445"/>
      <c r="D51" s="425"/>
      <c r="E51" s="446"/>
      <c r="F51" s="446"/>
      <c r="G51" s="446"/>
      <c r="H51" s="446"/>
      <c r="I51" s="446"/>
      <c r="J51" s="446"/>
      <c r="K51" s="446"/>
    </row>
    <row r="52" spans="1:11" ht="16.5">
      <c r="A52" s="425"/>
      <c r="B52" s="444"/>
      <c r="C52" s="445"/>
      <c r="D52" s="425"/>
      <c r="E52" s="446"/>
      <c r="F52" s="446"/>
      <c r="G52" s="446"/>
      <c r="H52" s="446"/>
      <c r="I52" s="446"/>
      <c r="J52" s="446"/>
      <c r="K52" s="446"/>
    </row>
    <row r="53" spans="1:11" ht="16.5">
      <c r="A53" s="425"/>
      <c r="B53" s="444"/>
      <c r="C53" s="445"/>
      <c r="D53" s="425"/>
      <c r="E53" s="446"/>
      <c r="F53" s="446"/>
      <c r="G53" s="446"/>
      <c r="H53" s="446"/>
      <c r="I53" s="446"/>
      <c r="J53" s="446"/>
      <c r="K53" s="446"/>
    </row>
    <row r="54" spans="1:11" ht="16.5">
      <c r="A54" s="425"/>
      <c r="B54" s="444"/>
      <c r="C54" s="445"/>
      <c r="D54" s="425"/>
      <c r="E54" s="446"/>
      <c r="F54" s="446"/>
      <c r="G54" s="446"/>
      <c r="H54" s="446"/>
      <c r="I54" s="446"/>
      <c r="J54" s="446"/>
      <c r="K54" s="446"/>
    </row>
    <row r="55" spans="1:11" ht="16.5">
      <c r="A55" s="425"/>
      <c r="B55" s="444"/>
      <c r="C55" s="445"/>
      <c r="D55" s="425"/>
      <c r="E55" s="446"/>
      <c r="F55" s="446"/>
      <c r="G55" s="446"/>
      <c r="H55" s="446"/>
      <c r="I55" s="446"/>
      <c r="J55" s="446"/>
      <c r="K55" s="446"/>
    </row>
    <row r="56" spans="1:11" ht="16.5">
      <c r="A56" s="425"/>
      <c r="B56" s="444"/>
      <c r="C56" s="445"/>
      <c r="D56" s="425"/>
      <c r="E56" s="446"/>
      <c r="F56" s="446"/>
      <c r="G56" s="446"/>
      <c r="H56" s="446"/>
      <c r="I56" s="446"/>
      <c r="J56" s="446"/>
      <c r="K56" s="446"/>
    </row>
    <row r="57" spans="1:11" ht="16.5">
      <c r="A57" s="425"/>
      <c r="B57" s="444"/>
      <c r="C57" s="445"/>
      <c r="D57" s="425"/>
      <c r="E57" s="446"/>
      <c r="F57" s="446"/>
      <c r="G57" s="446"/>
      <c r="H57" s="446"/>
      <c r="I57" s="446"/>
      <c r="J57" s="446"/>
      <c r="K57" s="446"/>
    </row>
    <row r="58" spans="1:11" ht="16.5">
      <c r="A58" s="425"/>
      <c r="B58" s="444"/>
      <c r="C58" s="445"/>
      <c r="D58" s="425"/>
      <c r="E58" s="446"/>
      <c r="F58" s="446"/>
      <c r="G58" s="446"/>
      <c r="H58" s="446"/>
      <c r="I58" s="446"/>
      <c r="J58" s="446"/>
      <c r="K58" s="446"/>
    </row>
    <row r="59" spans="1:11" ht="16.5">
      <c r="A59" s="425"/>
      <c r="B59" s="444"/>
      <c r="C59" s="445"/>
      <c r="D59" s="425"/>
      <c r="E59" s="446"/>
      <c r="F59" s="446"/>
      <c r="G59" s="446"/>
      <c r="H59" s="446"/>
      <c r="I59" s="446"/>
      <c r="J59" s="446"/>
      <c r="K59" s="446"/>
    </row>
    <row r="60" spans="1:11" ht="16.5">
      <c r="A60" s="425"/>
      <c r="B60" s="444"/>
      <c r="C60" s="445"/>
      <c r="D60" s="425"/>
      <c r="E60" s="446"/>
      <c r="F60" s="446"/>
      <c r="G60" s="446"/>
      <c r="H60" s="446"/>
      <c r="I60" s="446"/>
      <c r="J60" s="446"/>
      <c r="K60" s="446"/>
    </row>
    <row r="61" spans="1:11" ht="16.5">
      <c r="A61" s="425"/>
      <c r="B61" s="444"/>
      <c r="C61" s="445"/>
      <c r="D61" s="425"/>
      <c r="E61" s="446"/>
      <c r="F61" s="446"/>
      <c r="G61" s="446"/>
      <c r="H61" s="446"/>
      <c r="I61" s="446"/>
      <c r="J61" s="446"/>
      <c r="K61" s="446"/>
    </row>
    <row r="62" spans="1:11" ht="16.5">
      <c r="A62" s="425"/>
      <c r="B62" s="444"/>
      <c r="C62" s="445"/>
      <c r="D62" s="425"/>
      <c r="E62" s="446"/>
      <c r="F62" s="446"/>
      <c r="G62" s="446"/>
      <c r="H62" s="446"/>
      <c r="I62" s="446"/>
      <c r="J62" s="446"/>
      <c r="K62" s="446"/>
    </row>
    <row r="63" spans="1:11" ht="16.5">
      <c r="A63" s="425"/>
      <c r="B63" s="444"/>
      <c r="C63" s="445"/>
      <c r="D63" s="425"/>
      <c r="E63" s="446"/>
      <c r="F63" s="446"/>
      <c r="G63" s="446"/>
      <c r="H63" s="446"/>
      <c r="I63" s="446"/>
      <c r="J63" s="446"/>
      <c r="K63" s="446"/>
    </row>
    <row r="64" spans="1:11" ht="16.5">
      <c r="A64" s="425"/>
      <c r="B64" s="444"/>
      <c r="C64" s="445"/>
      <c r="D64" s="425"/>
      <c r="E64" s="446"/>
      <c r="F64" s="446"/>
      <c r="G64" s="446"/>
      <c r="H64" s="446"/>
      <c r="I64" s="446"/>
      <c r="J64" s="446"/>
      <c r="K64" s="446"/>
    </row>
    <row r="65" spans="1:11" ht="16.5">
      <c r="A65" s="425"/>
      <c r="B65" s="444"/>
      <c r="C65" s="445"/>
      <c r="D65" s="425"/>
      <c r="E65" s="446"/>
      <c r="F65" s="446"/>
      <c r="G65" s="446"/>
      <c r="H65" s="446"/>
      <c r="I65" s="446"/>
      <c r="J65" s="446"/>
      <c r="K65" s="446"/>
    </row>
    <row r="66" spans="1:11" ht="16.5">
      <c r="A66" s="425"/>
      <c r="B66" s="444"/>
      <c r="C66" s="445"/>
      <c r="D66" s="425"/>
      <c r="E66" s="446"/>
      <c r="F66" s="446"/>
      <c r="G66" s="446"/>
      <c r="H66" s="446"/>
      <c r="I66" s="446"/>
      <c r="J66" s="446"/>
      <c r="K66" s="446"/>
    </row>
    <row r="67" spans="1:11" ht="16.5">
      <c r="A67" s="425"/>
      <c r="B67" s="444"/>
      <c r="C67" s="445"/>
      <c r="D67" s="425"/>
      <c r="E67" s="446"/>
      <c r="F67" s="446"/>
      <c r="G67" s="446"/>
      <c r="H67" s="446"/>
      <c r="I67" s="446"/>
      <c r="J67" s="446"/>
      <c r="K67" s="446"/>
    </row>
    <row r="68" spans="1:11" ht="16.5">
      <c r="A68" s="425"/>
      <c r="B68" s="444"/>
      <c r="C68" s="445"/>
      <c r="D68" s="425"/>
      <c r="E68" s="446"/>
      <c r="F68" s="446"/>
      <c r="G68" s="446"/>
      <c r="H68" s="446"/>
      <c r="I68" s="446"/>
      <c r="J68" s="446"/>
      <c r="K68" s="446"/>
    </row>
    <row r="69" spans="1:11" ht="16.5">
      <c r="A69" s="425"/>
      <c r="B69" s="444"/>
      <c r="C69" s="445"/>
      <c r="D69" s="425"/>
      <c r="E69" s="446"/>
      <c r="F69" s="446"/>
      <c r="G69" s="446"/>
      <c r="H69" s="446"/>
      <c r="I69" s="446"/>
      <c r="J69" s="446"/>
      <c r="K69" s="446"/>
    </row>
    <row r="70" spans="1:11" ht="16.5">
      <c r="A70" s="425"/>
      <c r="B70" s="444"/>
      <c r="C70" s="445"/>
      <c r="D70" s="425"/>
      <c r="E70" s="446"/>
      <c r="F70" s="446"/>
      <c r="G70" s="446"/>
      <c r="H70" s="446"/>
      <c r="I70" s="446"/>
      <c r="J70" s="446"/>
      <c r="K70" s="446"/>
    </row>
    <row r="71" spans="1:11" ht="16.5">
      <c r="A71" s="425"/>
      <c r="B71" s="444"/>
      <c r="C71" s="445"/>
      <c r="D71" s="425"/>
      <c r="E71" s="446"/>
      <c r="F71" s="446"/>
      <c r="G71" s="446"/>
      <c r="H71" s="446"/>
      <c r="I71" s="446"/>
      <c r="J71" s="446"/>
      <c r="K71" s="446"/>
    </row>
    <row r="72" spans="1:11" ht="16.5">
      <c r="A72" s="425"/>
      <c r="B72" s="444"/>
      <c r="C72" s="445"/>
      <c r="D72" s="425"/>
      <c r="E72" s="446"/>
      <c r="F72" s="446"/>
      <c r="G72" s="446"/>
      <c r="H72" s="446"/>
      <c r="I72" s="446"/>
      <c r="J72" s="446"/>
      <c r="K72" s="446"/>
    </row>
    <row r="73" spans="1:11" ht="16.5">
      <c r="A73" s="425"/>
      <c r="B73" s="444"/>
      <c r="C73" s="445"/>
      <c r="D73" s="425"/>
      <c r="E73" s="446"/>
      <c r="F73" s="446"/>
      <c r="G73" s="446"/>
      <c r="H73" s="446"/>
      <c r="I73" s="446"/>
      <c r="J73" s="446"/>
      <c r="K73" s="446"/>
    </row>
    <row r="74" spans="1:11" ht="16.5">
      <c r="A74" s="425"/>
      <c r="B74" s="444"/>
      <c r="C74" s="445"/>
      <c r="D74" s="425"/>
      <c r="E74" s="446"/>
      <c r="F74" s="446"/>
      <c r="G74" s="446"/>
      <c r="H74" s="446"/>
      <c r="I74" s="446"/>
      <c r="J74" s="446"/>
      <c r="K74" s="446"/>
    </row>
    <row r="75" spans="1:11" ht="16.5">
      <c r="A75" s="425"/>
      <c r="B75" s="444"/>
      <c r="C75" s="445"/>
      <c r="D75" s="425"/>
      <c r="E75" s="446"/>
      <c r="F75" s="446"/>
      <c r="G75" s="446"/>
      <c r="H75" s="446"/>
      <c r="I75" s="446"/>
      <c r="J75" s="446"/>
      <c r="K75" s="446"/>
    </row>
    <row r="76" spans="1:11" ht="16.5">
      <c r="A76" s="425"/>
      <c r="B76" s="444"/>
      <c r="C76" s="445"/>
      <c r="D76" s="425"/>
      <c r="E76" s="446"/>
      <c r="F76" s="446"/>
      <c r="G76" s="446"/>
      <c r="H76" s="446"/>
      <c r="I76" s="446"/>
      <c r="J76" s="446"/>
      <c r="K76" s="446"/>
    </row>
    <row r="77" spans="1:11" ht="16.5">
      <c r="A77" s="425"/>
      <c r="B77" s="444"/>
      <c r="C77" s="445"/>
      <c r="D77" s="425"/>
      <c r="E77" s="446"/>
      <c r="F77" s="446"/>
      <c r="G77" s="446"/>
      <c r="H77" s="446"/>
      <c r="I77" s="446"/>
      <c r="J77" s="446"/>
      <c r="K77" s="446"/>
    </row>
    <row r="78" spans="1:11" ht="16.5">
      <c r="A78" s="425"/>
      <c r="B78" s="444"/>
      <c r="C78" s="445"/>
      <c r="D78" s="425"/>
      <c r="E78" s="446"/>
      <c r="F78" s="446"/>
      <c r="G78" s="446"/>
      <c r="H78" s="446"/>
      <c r="I78" s="446"/>
      <c r="J78" s="446"/>
      <c r="K78" s="446"/>
    </row>
    <row r="79" spans="1:11" ht="16.5">
      <c r="A79" s="425"/>
      <c r="B79" s="444"/>
      <c r="C79" s="445"/>
      <c r="D79" s="425"/>
      <c r="E79" s="446"/>
      <c r="F79" s="446"/>
      <c r="G79" s="446"/>
      <c r="H79" s="446"/>
      <c r="I79" s="446"/>
      <c r="J79" s="446"/>
      <c r="K79" s="446"/>
    </row>
    <row r="80" spans="1:11" ht="16.5">
      <c r="A80" s="425"/>
      <c r="B80" s="444"/>
      <c r="C80" s="445"/>
      <c r="D80" s="425"/>
      <c r="E80" s="446"/>
      <c r="F80" s="446"/>
      <c r="G80" s="446"/>
      <c r="H80" s="446"/>
      <c r="I80" s="446"/>
      <c r="J80" s="446"/>
      <c r="K80" s="446"/>
    </row>
    <row r="81" spans="1:11" ht="16.5">
      <c r="A81" s="425"/>
      <c r="B81" s="444"/>
      <c r="C81" s="445"/>
      <c r="D81" s="425"/>
      <c r="E81" s="446"/>
      <c r="F81" s="446"/>
      <c r="G81" s="446"/>
      <c r="H81" s="446"/>
      <c r="I81" s="446"/>
      <c r="J81" s="446"/>
      <c r="K81" s="446"/>
    </row>
    <row r="82" spans="1:11" ht="16.5">
      <c r="A82" s="425"/>
      <c r="B82" s="444"/>
      <c r="C82" s="445"/>
      <c r="D82" s="425"/>
      <c r="E82" s="446"/>
      <c r="F82" s="446"/>
      <c r="G82" s="446"/>
      <c r="H82" s="446"/>
      <c r="I82" s="446"/>
      <c r="J82" s="446"/>
      <c r="K82" s="446"/>
    </row>
    <row r="83" spans="1:11" ht="16.5">
      <c r="A83" s="425"/>
      <c r="B83" s="444"/>
      <c r="C83" s="445"/>
      <c r="D83" s="425"/>
      <c r="E83" s="446"/>
      <c r="F83" s="446"/>
      <c r="G83" s="446"/>
      <c r="H83" s="446"/>
      <c r="I83" s="446"/>
      <c r="J83" s="446"/>
      <c r="K83" s="446"/>
    </row>
    <row r="84" spans="1:11" ht="16.5">
      <c r="A84" s="425"/>
      <c r="B84" s="444"/>
      <c r="C84" s="445"/>
      <c r="D84" s="425"/>
      <c r="E84" s="446"/>
      <c r="F84" s="446"/>
      <c r="G84" s="446"/>
      <c r="H84" s="446"/>
      <c r="I84" s="446"/>
      <c r="J84" s="446"/>
      <c r="K84" s="446"/>
    </row>
    <row r="85" spans="1:11" ht="16.5">
      <c r="A85" s="425"/>
      <c r="B85" s="444"/>
      <c r="C85" s="445"/>
      <c r="D85" s="425"/>
      <c r="E85" s="446"/>
      <c r="F85" s="446"/>
      <c r="G85" s="446"/>
      <c r="H85" s="446"/>
      <c r="I85" s="446"/>
      <c r="J85" s="446"/>
      <c r="K85" s="446"/>
    </row>
    <row r="86" spans="1:11" ht="16.5">
      <c r="A86" s="425"/>
      <c r="B86" s="444"/>
      <c r="C86" s="445"/>
      <c r="D86" s="425"/>
      <c r="E86" s="446"/>
      <c r="F86" s="446"/>
      <c r="G86" s="446"/>
      <c r="H86" s="446"/>
      <c r="I86" s="446"/>
      <c r="J86" s="446"/>
      <c r="K86" s="446"/>
    </row>
    <row r="87" spans="1:11" ht="16.5">
      <c r="A87" s="425"/>
      <c r="B87" s="444"/>
      <c r="C87" s="445"/>
      <c r="D87" s="425"/>
      <c r="E87" s="446"/>
      <c r="F87" s="446"/>
      <c r="G87" s="446"/>
      <c r="H87" s="446"/>
      <c r="I87" s="446"/>
      <c r="J87" s="446"/>
      <c r="K87" s="446"/>
    </row>
    <row r="88" spans="1:11" ht="16.5">
      <c r="A88" s="425"/>
      <c r="B88" s="444"/>
      <c r="C88" s="445"/>
      <c r="D88" s="425"/>
      <c r="E88" s="446"/>
      <c r="F88" s="446"/>
      <c r="G88" s="446"/>
      <c r="H88" s="446"/>
      <c r="I88" s="446"/>
      <c r="J88" s="446"/>
      <c r="K88" s="446"/>
    </row>
    <row r="89" spans="1:11" ht="16.5">
      <c r="A89" s="425"/>
      <c r="B89" s="444"/>
      <c r="C89" s="445"/>
      <c r="D89" s="425"/>
      <c r="E89" s="446"/>
      <c r="F89" s="446"/>
      <c r="G89" s="446"/>
      <c r="H89" s="446"/>
      <c r="I89" s="446"/>
      <c r="J89" s="446"/>
      <c r="K89" s="446"/>
    </row>
    <row r="90" spans="1:11" ht="16.5">
      <c r="A90" s="425"/>
      <c r="B90" s="444"/>
      <c r="C90" s="445"/>
      <c r="D90" s="425"/>
      <c r="E90" s="446"/>
      <c r="F90" s="446"/>
      <c r="G90" s="446"/>
      <c r="H90" s="446"/>
      <c r="I90" s="446"/>
      <c r="J90" s="446"/>
      <c r="K90" s="446"/>
    </row>
    <row r="91" spans="1:11" ht="16.5">
      <c r="A91" s="425"/>
      <c r="B91" s="444"/>
      <c r="C91" s="445"/>
      <c r="D91" s="425"/>
      <c r="E91" s="446"/>
      <c r="F91" s="446"/>
      <c r="G91" s="446"/>
      <c r="H91" s="446"/>
      <c r="I91" s="446"/>
      <c r="J91" s="446"/>
      <c r="K91" s="446"/>
    </row>
    <row r="92" spans="1:11" ht="16.5">
      <c r="A92" s="425"/>
      <c r="B92" s="444"/>
      <c r="C92" s="445"/>
      <c r="D92" s="425"/>
      <c r="E92" s="446"/>
      <c r="F92" s="446"/>
      <c r="G92" s="446"/>
      <c r="H92" s="446"/>
      <c r="I92" s="446"/>
      <c r="J92" s="446"/>
      <c r="K92" s="446"/>
    </row>
    <row r="93" spans="1:11" ht="16.5">
      <c r="A93" s="425"/>
      <c r="B93" s="444"/>
      <c r="C93" s="445"/>
      <c r="D93" s="425"/>
      <c r="E93" s="446"/>
      <c r="F93" s="446"/>
      <c r="G93" s="446"/>
      <c r="H93" s="446"/>
      <c r="I93" s="446"/>
      <c r="J93" s="446"/>
      <c r="K93" s="446"/>
    </row>
    <row r="94" spans="1:11" ht="16.5">
      <c r="A94" s="425"/>
      <c r="B94" s="444"/>
      <c r="C94" s="445"/>
      <c r="D94" s="425"/>
      <c r="E94" s="446"/>
      <c r="F94" s="446"/>
      <c r="G94" s="446"/>
      <c r="H94" s="446"/>
      <c r="I94" s="446"/>
      <c r="J94" s="446"/>
      <c r="K94" s="446"/>
    </row>
    <row r="95" spans="1:11" ht="16.5">
      <c r="A95" s="425"/>
      <c r="B95" s="444"/>
      <c r="C95" s="445"/>
      <c r="D95" s="425"/>
      <c r="E95" s="446"/>
      <c r="F95" s="446"/>
      <c r="G95" s="446"/>
      <c r="H95" s="446"/>
      <c r="I95" s="446"/>
      <c r="J95" s="446"/>
      <c r="K95" s="446"/>
    </row>
    <row r="96" spans="1:11" ht="16.5">
      <c r="A96" s="425"/>
      <c r="B96" s="444"/>
      <c r="C96" s="445"/>
      <c r="D96" s="425"/>
      <c r="E96" s="446"/>
      <c r="F96" s="446"/>
      <c r="G96" s="446"/>
      <c r="H96" s="446"/>
      <c r="I96" s="446"/>
      <c r="J96" s="446"/>
      <c r="K96" s="446"/>
    </row>
    <row r="97" spans="1:11" ht="16.5">
      <c r="A97" s="425"/>
      <c r="B97" s="444"/>
      <c r="C97" s="445"/>
      <c r="D97" s="425"/>
      <c r="E97" s="446"/>
      <c r="F97" s="446"/>
      <c r="G97" s="446"/>
      <c r="H97" s="446"/>
      <c r="I97" s="446"/>
      <c r="J97" s="446"/>
      <c r="K97" s="446"/>
    </row>
    <row r="98" spans="1:11" ht="16.5">
      <c r="A98" s="425"/>
      <c r="B98" s="444"/>
      <c r="C98" s="445"/>
      <c r="D98" s="425"/>
      <c r="E98" s="446"/>
      <c r="F98" s="446"/>
      <c r="G98" s="446"/>
      <c r="H98" s="446"/>
      <c r="I98" s="446"/>
      <c r="J98" s="446"/>
      <c r="K98" s="446"/>
    </row>
    <row r="99" spans="1:11" ht="16.5">
      <c r="A99" s="425"/>
      <c r="B99" s="444"/>
      <c r="C99" s="445"/>
      <c r="D99" s="425"/>
      <c r="E99" s="446"/>
      <c r="F99" s="446"/>
      <c r="G99" s="446"/>
      <c r="H99" s="446"/>
      <c r="I99" s="446"/>
      <c r="J99" s="446"/>
      <c r="K99" s="446"/>
    </row>
    <row r="100" spans="1:11" ht="16.5">
      <c r="A100" s="425"/>
      <c r="B100" s="444"/>
      <c r="C100" s="445"/>
      <c r="D100" s="425"/>
      <c r="E100" s="446"/>
      <c r="F100" s="446"/>
      <c r="G100" s="446"/>
      <c r="H100" s="446"/>
      <c r="I100" s="446"/>
      <c r="J100" s="446"/>
      <c r="K100" s="446"/>
    </row>
    <row r="101" spans="1:11" ht="16.5">
      <c r="A101" s="425"/>
      <c r="B101" s="444"/>
      <c r="C101" s="445"/>
      <c r="D101" s="425"/>
      <c r="E101" s="446"/>
      <c r="F101" s="446"/>
      <c r="G101" s="446"/>
      <c r="H101" s="446"/>
      <c r="I101" s="446"/>
      <c r="J101" s="446"/>
      <c r="K101" s="446"/>
    </row>
    <row r="102" spans="1:11" ht="16.5">
      <c r="A102" s="425"/>
      <c r="B102" s="444"/>
      <c r="C102" s="445"/>
      <c r="D102" s="425"/>
      <c r="E102" s="446"/>
      <c r="F102" s="446"/>
      <c r="G102" s="446"/>
      <c r="H102" s="446"/>
      <c r="I102" s="446"/>
      <c r="J102" s="446"/>
      <c r="K102" s="446"/>
    </row>
    <row r="103" spans="1:11" ht="16.5">
      <c r="A103" s="425"/>
      <c r="B103" s="444"/>
      <c r="C103" s="445"/>
      <c r="D103" s="425"/>
      <c r="E103" s="446"/>
      <c r="F103" s="446"/>
      <c r="G103" s="446"/>
      <c r="H103" s="446"/>
      <c r="I103" s="446"/>
      <c r="J103" s="446"/>
      <c r="K103" s="446"/>
    </row>
    <row r="104" spans="1:11" ht="16.5">
      <c r="A104" s="425"/>
      <c r="B104" s="444"/>
      <c r="C104" s="445"/>
      <c r="D104" s="425"/>
      <c r="E104" s="446"/>
      <c r="F104" s="446"/>
      <c r="G104" s="446"/>
      <c r="H104" s="446"/>
      <c r="I104" s="446"/>
      <c r="J104" s="446"/>
      <c r="K104" s="446"/>
    </row>
    <row r="105" spans="1:11" ht="16.5">
      <c r="A105" s="425"/>
      <c r="B105" s="444"/>
      <c r="C105" s="445"/>
      <c r="D105" s="425"/>
      <c r="E105" s="446"/>
      <c r="F105" s="446"/>
      <c r="G105" s="446"/>
      <c r="H105" s="446"/>
      <c r="I105" s="446"/>
      <c r="J105" s="446"/>
      <c r="K105" s="446"/>
    </row>
    <row r="106" spans="1:11" ht="16.5">
      <c r="A106" s="425"/>
      <c r="B106" s="444"/>
      <c r="C106" s="445"/>
      <c r="D106" s="425"/>
      <c r="E106" s="446"/>
      <c r="F106" s="446"/>
      <c r="G106" s="446"/>
      <c r="H106" s="446"/>
      <c r="I106" s="446"/>
      <c r="J106" s="446"/>
      <c r="K106" s="446"/>
    </row>
    <row r="107" spans="1:11" ht="16.5">
      <c r="A107" s="425"/>
      <c r="B107" s="444"/>
      <c r="C107" s="445"/>
      <c r="D107" s="425"/>
      <c r="E107" s="446"/>
      <c r="F107" s="446"/>
      <c r="G107" s="446"/>
      <c r="H107" s="446"/>
      <c r="I107" s="446"/>
      <c r="J107" s="446"/>
      <c r="K107" s="446"/>
    </row>
    <row r="108" spans="1:11" ht="16.5">
      <c r="A108" s="425"/>
      <c r="B108" s="444"/>
      <c r="C108" s="445"/>
      <c r="D108" s="425"/>
      <c r="E108" s="446"/>
      <c r="F108" s="446"/>
      <c r="G108" s="446"/>
      <c r="H108" s="446"/>
      <c r="I108" s="446"/>
      <c r="J108" s="446"/>
      <c r="K108" s="446"/>
    </row>
    <row r="109" spans="1:11" ht="16.5">
      <c r="A109" s="425"/>
      <c r="B109" s="444"/>
      <c r="C109" s="445"/>
      <c r="D109" s="425"/>
      <c r="E109" s="446"/>
      <c r="F109" s="446"/>
      <c r="G109" s="446"/>
      <c r="H109" s="446"/>
      <c r="I109" s="446"/>
      <c r="J109" s="446"/>
      <c r="K109" s="446"/>
    </row>
    <row r="110" spans="1:11" ht="16.5">
      <c r="A110" s="425"/>
      <c r="B110" s="444"/>
      <c r="C110" s="445"/>
      <c r="D110" s="425"/>
      <c r="E110" s="446"/>
      <c r="F110" s="446"/>
      <c r="G110" s="446"/>
      <c r="H110" s="446"/>
      <c r="I110" s="446"/>
      <c r="J110" s="446"/>
      <c r="K110" s="446"/>
    </row>
    <row r="111" spans="1:11" ht="16.5">
      <c r="A111" s="425"/>
      <c r="B111" s="444"/>
      <c r="C111" s="445"/>
      <c r="D111" s="425"/>
      <c r="E111" s="446"/>
      <c r="F111" s="446"/>
      <c r="G111" s="446"/>
      <c r="H111" s="446"/>
      <c r="I111" s="446"/>
      <c r="J111" s="446"/>
      <c r="K111" s="446"/>
    </row>
    <row r="112" spans="1:11" ht="16.5">
      <c r="A112" s="425"/>
      <c r="B112" s="444"/>
      <c r="C112" s="445"/>
      <c r="D112" s="425"/>
      <c r="E112" s="446"/>
      <c r="F112" s="446"/>
      <c r="G112" s="446"/>
      <c r="H112" s="446"/>
      <c r="I112" s="446"/>
      <c r="J112" s="446"/>
      <c r="K112" s="446"/>
    </row>
    <row r="113" spans="1:11" ht="16.5">
      <c r="A113" s="425"/>
      <c r="B113" s="444"/>
      <c r="C113" s="445"/>
      <c r="D113" s="425"/>
      <c r="E113" s="446"/>
      <c r="F113" s="446"/>
      <c r="G113" s="446"/>
      <c r="H113" s="446"/>
      <c r="I113" s="446"/>
      <c r="J113" s="446"/>
      <c r="K113" s="446"/>
    </row>
    <row r="114" spans="1:11" ht="16.5">
      <c r="A114" s="425"/>
      <c r="B114" s="444"/>
      <c r="C114" s="445"/>
      <c r="D114" s="425"/>
      <c r="E114" s="446"/>
      <c r="F114" s="446"/>
      <c r="G114" s="446"/>
      <c r="H114" s="446"/>
      <c r="I114" s="446"/>
      <c r="J114" s="446"/>
      <c r="K114" s="446"/>
    </row>
    <row r="115" spans="1:11" ht="16.5">
      <c r="A115" s="425"/>
      <c r="B115" s="444"/>
      <c r="C115" s="445"/>
      <c r="D115" s="425"/>
      <c r="E115" s="446"/>
      <c r="F115" s="446"/>
      <c r="G115" s="446"/>
      <c r="H115" s="446"/>
      <c r="I115" s="446"/>
      <c r="J115" s="446"/>
      <c r="K115" s="446"/>
    </row>
    <row r="116" spans="1:11" ht="16.5">
      <c r="A116" s="425"/>
      <c r="B116" s="444"/>
      <c r="C116" s="445"/>
      <c r="D116" s="425"/>
      <c r="E116" s="446"/>
      <c r="F116" s="446"/>
      <c r="G116" s="446"/>
      <c r="H116" s="446"/>
      <c r="I116" s="446"/>
      <c r="J116" s="446"/>
      <c r="K116" s="446"/>
    </row>
    <row r="117" spans="1:11" ht="16.5">
      <c r="A117" s="425"/>
      <c r="B117" s="444"/>
      <c r="C117" s="445"/>
      <c r="D117" s="425"/>
      <c r="E117" s="446"/>
      <c r="F117" s="446"/>
      <c r="G117" s="446"/>
      <c r="H117" s="446"/>
      <c r="I117" s="446"/>
      <c r="J117" s="446"/>
      <c r="K117" s="446"/>
    </row>
    <row r="118" spans="1:11" ht="16.5">
      <c r="A118" s="425"/>
      <c r="B118" s="444"/>
      <c r="C118" s="445"/>
      <c r="D118" s="425"/>
      <c r="E118" s="446"/>
      <c r="F118" s="446"/>
      <c r="G118" s="446"/>
      <c r="H118" s="446"/>
      <c r="I118" s="446"/>
      <c r="J118" s="446"/>
      <c r="K118" s="446"/>
    </row>
    <row r="119" spans="1:11" ht="16.5">
      <c r="A119" s="425"/>
      <c r="B119" s="444"/>
      <c r="C119" s="445"/>
      <c r="D119" s="425"/>
      <c r="E119" s="446"/>
      <c r="F119" s="446"/>
      <c r="G119" s="446"/>
      <c r="H119" s="446"/>
      <c r="I119" s="446"/>
      <c r="J119" s="446"/>
      <c r="K119" s="446"/>
    </row>
    <row r="120" spans="1:11" ht="16.5">
      <c r="A120" s="425"/>
      <c r="B120" s="444"/>
      <c r="C120" s="445"/>
      <c r="D120" s="425"/>
      <c r="E120" s="446"/>
      <c r="F120" s="446"/>
      <c r="G120" s="446"/>
      <c r="H120" s="446"/>
      <c r="I120" s="446"/>
      <c r="J120" s="446"/>
      <c r="K120" s="446"/>
    </row>
    <row r="121" spans="1:11" ht="16.5">
      <c r="A121" s="425"/>
      <c r="B121" s="444"/>
      <c r="C121" s="445"/>
      <c r="D121" s="425"/>
      <c r="E121" s="446"/>
      <c r="F121" s="446"/>
      <c r="G121" s="446"/>
      <c r="H121" s="446"/>
      <c r="I121" s="446"/>
      <c r="J121" s="446"/>
      <c r="K121" s="446"/>
    </row>
    <row r="122" spans="1:11" ht="16.5">
      <c r="A122" s="425"/>
      <c r="B122" s="444"/>
      <c r="C122" s="445"/>
      <c r="D122" s="425"/>
      <c r="E122" s="446"/>
      <c r="F122" s="446"/>
      <c r="G122" s="446"/>
      <c r="H122" s="446"/>
      <c r="I122" s="446"/>
      <c r="J122" s="446"/>
      <c r="K122" s="446"/>
    </row>
    <row r="123" spans="1:11" ht="16.5">
      <c r="A123" s="425"/>
      <c r="B123" s="444"/>
      <c r="C123" s="445"/>
      <c r="D123" s="425"/>
      <c r="E123" s="446"/>
      <c r="F123" s="446"/>
      <c r="G123" s="446"/>
      <c r="H123" s="446"/>
      <c r="I123" s="446"/>
      <c r="J123" s="446"/>
      <c r="K123" s="446"/>
    </row>
    <row r="124" spans="1:11" ht="16.5">
      <c r="A124" s="425"/>
      <c r="B124" s="444"/>
      <c r="C124" s="445"/>
      <c r="D124" s="425"/>
      <c r="E124" s="446"/>
      <c r="F124" s="446"/>
      <c r="G124" s="446"/>
      <c r="H124" s="446"/>
      <c r="I124" s="446"/>
      <c r="J124" s="446"/>
      <c r="K124" s="446"/>
    </row>
    <row r="125" spans="1:11" ht="16.5">
      <c r="A125" s="425"/>
      <c r="B125" s="444"/>
      <c r="C125" s="445"/>
      <c r="D125" s="425"/>
      <c r="E125" s="446"/>
      <c r="F125" s="446"/>
      <c r="G125" s="446"/>
      <c r="H125" s="446"/>
      <c r="I125" s="446"/>
      <c r="J125" s="446"/>
      <c r="K125" s="446"/>
    </row>
    <row r="126" spans="1:11" ht="16.5">
      <c r="A126" s="425"/>
      <c r="B126" s="444"/>
      <c r="C126" s="445"/>
      <c r="D126" s="425"/>
      <c r="E126" s="446"/>
      <c r="F126" s="446"/>
      <c r="G126" s="446"/>
      <c r="H126" s="446"/>
      <c r="I126" s="446"/>
      <c r="J126" s="446"/>
      <c r="K126" s="446"/>
    </row>
    <row r="127" spans="1:11" ht="16.5">
      <c r="A127" s="425"/>
      <c r="B127" s="444"/>
      <c r="C127" s="445"/>
      <c r="D127" s="425"/>
      <c r="E127" s="446"/>
      <c r="F127" s="446"/>
      <c r="G127" s="446"/>
      <c r="H127" s="446"/>
      <c r="I127" s="446"/>
      <c r="J127" s="446"/>
      <c r="K127" s="446"/>
    </row>
    <row r="128" spans="1:11" ht="16.5">
      <c r="A128" s="425"/>
      <c r="B128" s="444"/>
      <c r="C128" s="445"/>
      <c r="D128" s="425"/>
      <c r="E128" s="446"/>
      <c r="F128" s="446"/>
      <c r="G128" s="446"/>
      <c r="H128" s="446"/>
      <c r="I128" s="446"/>
      <c r="J128" s="446"/>
      <c r="K128" s="446"/>
    </row>
    <row r="129" spans="1:11" ht="16.5">
      <c r="A129" s="425"/>
      <c r="B129" s="444"/>
      <c r="C129" s="445"/>
      <c r="D129" s="425"/>
      <c r="E129" s="446"/>
      <c r="F129" s="446"/>
      <c r="G129" s="446"/>
      <c r="H129" s="446"/>
      <c r="I129" s="446"/>
      <c r="J129" s="446"/>
      <c r="K129" s="446"/>
    </row>
    <row r="130" spans="1:11" ht="16.5">
      <c r="A130" s="425"/>
      <c r="B130" s="444"/>
      <c r="C130" s="445"/>
      <c r="D130" s="425"/>
      <c r="E130" s="446"/>
      <c r="F130" s="446"/>
      <c r="G130" s="446"/>
      <c r="H130" s="446"/>
      <c r="I130" s="446"/>
      <c r="J130" s="446"/>
      <c r="K130" s="446"/>
    </row>
    <row r="131" spans="1:11" ht="16.5">
      <c r="A131" s="425"/>
      <c r="B131" s="444"/>
      <c r="C131" s="445"/>
      <c r="D131" s="425"/>
      <c r="E131" s="446"/>
      <c r="F131" s="446"/>
      <c r="G131" s="446"/>
      <c r="H131" s="446"/>
      <c r="I131" s="446"/>
      <c r="J131" s="446"/>
      <c r="K131" s="446"/>
    </row>
    <row r="132" spans="1:11" ht="16.5">
      <c r="A132" s="425"/>
      <c r="B132" s="444"/>
      <c r="C132" s="445"/>
      <c r="D132" s="425"/>
      <c r="E132" s="446"/>
      <c r="F132" s="446"/>
      <c r="G132" s="446"/>
      <c r="H132" s="446"/>
      <c r="I132" s="446"/>
      <c r="J132" s="446"/>
      <c r="K132" s="446"/>
    </row>
    <row r="133" spans="1:11" ht="16.5">
      <c r="A133" s="425"/>
      <c r="B133" s="444"/>
      <c r="C133" s="445"/>
      <c r="D133" s="425"/>
      <c r="E133" s="446"/>
      <c r="F133" s="446"/>
      <c r="G133" s="446"/>
      <c r="H133" s="446"/>
      <c r="I133" s="446"/>
      <c r="J133" s="446"/>
      <c r="K133" s="446"/>
    </row>
    <row r="134" spans="1:11" ht="16.5">
      <c r="A134" s="425"/>
      <c r="B134" s="444"/>
      <c r="C134" s="445"/>
      <c r="D134" s="425"/>
      <c r="E134" s="446"/>
      <c r="F134" s="446"/>
      <c r="G134" s="446"/>
      <c r="H134" s="446"/>
      <c r="I134" s="446"/>
      <c r="J134" s="446"/>
      <c r="K134" s="446"/>
    </row>
    <row r="135" spans="1:11" ht="16.5">
      <c r="A135" s="425"/>
      <c r="B135" s="444"/>
      <c r="C135" s="445"/>
      <c r="D135" s="425"/>
      <c r="E135" s="446"/>
      <c r="F135" s="446"/>
      <c r="G135" s="446"/>
      <c r="H135" s="446"/>
      <c r="I135" s="446"/>
      <c r="J135" s="446"/>
      <c r="K135" s="446"/>
    </row>
    <row r="136" spans="1:11" ht="16.5">
      <c r="A136" s="425"/>
      <c r="B136" s="444"/>
      <c r="C136" s="445"/>
      <c r="D136" s="425"/>
      <c r="E136" s="446"/>
      <c r="F136" s="446"/>
      <c r="G136" s="446"/>
      <c r="H136" s="446"/>
      <c r="I136" s="446"/>
      <c r="J136" s="446"/>
      <c r="K136" s="446"/>
    </row>
    <row r="137" spans="1:11" ht="16.5">
      <c r="A137" s="425"/>
      <c r="B137" s="444"/>
      <c r="C137" s="445"/>
      <c r="D137" s="425"/>
      <c r="E137" s="446"/>
      <c r="F137" s="446"/>
      <c r="G137" s="446"/>
      <c r="H137" s="446"/>
      <c r="I137" s="446"/>
      <c r="J137" s="446"/>
      <c r="K137" s="446"/>
    </row>
    <row r="138" spans="1:11" ht="16.5">
      <c r="A138" s="425"/>
      <c r="B138" s="444"/>
      <c r="C138" s="445"/>
      <c r="D138" s="425"/>
      <c r="E138" s="446"/>
      <c r="F138" s="446"/>
      <c r="G138" s="446"/>
      <c r="H138" s="446"/>
      <c r="I138" s="446"/>
      <c r="J138" s="446"/>
      <c r="K138" s="446"/>
    </row>
    <row r="139" spans="1:11" ht="16.5">
      <c r="A139" s="425"/>
      <c r="B139" s="444"/>
      <c r="C139" s="445"/>
      <c r="D139" s="425"/>
      <c r="E139" s="446"/>
      <c r="F139" s="446"/>
      <c r="G139" s="446"/>
      <c r="H139" s="446"/>
      <c r="I139" s="446"/>
      <c r="J139" s="446"/>
      <c r="K139" s="446"/>
    </row>
    <row r="140" spans="1:11" ht="16.5">
      <c r="A140" s="425"/>
      <c r="B140" s="444"/>
      <c r="C140" s="445"/>
      <c r="D140" s="425"/>
      <c r="E140" s="446"/>
      <c r="F140" s="446"/>
      <c r="G140" s="446"/>
      <c r="H140" s="446"/>
      <c r="I140" s="446"/>
      <c r="J140" s="446"/>
      <c r="K140" s="446"/>
    </row>
    <row r="141" spans="1:11" ht="16.5">
      <c r="A141" s="425"/>
      <c r="B141" s="444"/>
      <c r="C141" s="445"/>
      <c r="D141" s="425"/>
      <c r="E141" s="446"/>
      <c r="F141" s="446"/>
      <c r="G141" s="446"/>
      <c r="H141" s="446"/>
      <c r="I141" s="446"/>
      <c r="J141" s="446"/>
      <c r="K141" s="446"/>
    </row>
    <row r="142" spans="1:11" ht="16.5">
      <c r="A142" s="425"/>
      <c r="B142" s="444"/>
      <c r="C142" s="445"/>
      <c r="D142" s="425"/>
      <c r="E142" s="446"/>
      <c r="F142" s="446"/>
      <c r="G142" s="446"/>
      <c r="H142" s="446"/>
      <c r="I142" s="446"/>
      <c r="J142" s="446"/>
      <c r="K142" s="446"/>
    </row>
    <row r="143" spans="1:11" ht="16.5">
      <c r="A143" s="425"/>
      <c r="B143" s="444"/>
      <c r="C143" s="445"/>
      <c r="D143" s="425"/>
      <c r="E143" s="446"/>
      <c r="F143" s="446"/>
      <c r="G143" s="446"/>
      <c r="H143" s="446"/>
      <c r="I143" s="446"/>
      <c r="J143" s="446"/>
      <c r="K143" s="446"/>
    </row>
    <row r="144" spans="1:11" ht="16.5">
      <c r="A144" s="425"/>
      <c r="B144" s="444"/>
      <c r="C144" s="445"/>
      <c r="D144" s="425"/>
      <c r="E144" s="446"/>
      <c r="F144" s="446"/>
      <c r="G144" s="446"/>
      <c r="H144" s="446"/>
      <c r="I144" s="446"/>
      <c r="J144" s="446"/>
      <c r="K144" s="446"/>
    </row>
    <row r="145" spans="1:11" ht="16.5">
      <c r="A145" s="425"/>
      <c r="B145" s="444"/>
      <c r="C145" s="445"/>
      <c r="D145" s="425"/>
      <c r="E145" s="446"/>
      <c r="F145" s="446"/>
      <c r="G145" s="446"/>
      <c r="H145" s="446"/>
      <c r="I145" s="446"/>
      <c r="J145" s="446"/>
      <c r="K145" s="446"/>
    </row>
    <row r="146" spans="1:11" ht="16.5">
      <c r="A146" s="425"/>
      <c r="B146" s="444"/>
      <c r="C146" s="445"/>
      <c r="D146" s="425"/>
      <c r="E146" s="446"/>
      <c r="F146" s="446"/>
      <c r="G146" s="446"/>
      <c r="H146" s="446"/>
      <c r="I146" s="446"/>
      <c r="J146" s="446"/>
      <c r="K146" s="446"/>
    </row>
    <row r="147" spans="1:11" ht="16.5">
      <c r="A147" s="425"/>
      <c r="B147" s="444"/>
      <c r="C147" s="445"/>
      <c r="D147" s="425"/>
      <c r="E147" s="446"/>
      <c r="F147" s="446"/>
      <c r="G147" s="446"/>
      <c r="H147" s="446"/>
      <c r="I147" s="446"/>
      <c r="J147" s="446"/>
      <c r="K147" s="446"/>
    </row>
    <row r="148" spans="1:11" ht="16.5">
      <c r="A148" s="425"/>
      <c r="B148" s="444"/>
      <c r="C148" s="445"/>
      <c r="D148" s="425"/>
      <c r="E148" s="446"/>
      <c r="F148" s="446"/>
      <c r="G148" s="446"/>
      <c r="H148" s="446"/>
      <c r="I148" s="446"/>
      <c r="J148" s="446"/>
      <c r="K148" s="446"/>
    </row>
    <row r="149" spans="1:11" ht="16.5">
      <c r="A149" s="425"/>
      <c r="B149" s="444"/>
      <c r="C149" s="445"/>
      <c r="D149" s="425"/>
      <c r="E149" s="446"/>
      <c r="F149" s="446"/>
      <c r="G149" s="446"/>
      <c r="H149" s="446"/>
      <c r="I149" s="446"/>
      <c r="J149" s="446"/>
      <c r="K149" s="446"/>
    </row>
    <row r="150" spans="1:11" ht="16.5">
      <c r="A150" s="425"/>
      <c r="B150" s="444"/>
      <c r="C150" s="445"/>
      <c r="D150" s="425"/>
      <c r="E150" s="446"/>
      <c r="F150" s="446"/>
      <c r="G150" s="446"/>
      <c r="H150" s="446"/>
      <c r="I150" s="446"/>
      <c r="J150" s="446"/>
      <c r="K150" s="446"/>
    </row>
    <row r="151" spans="1:11" ht="16.5">
      <c r="A151" s="425"/>
      <c r="B151" s="444"/>
      <c r="C151" s="445"/>
      <c r="D151" s="425"/>
      <c r="E151" s="446"/>
      <c r="F151" s="446"/>
      <c r="G151" s="446"/>
      <c r="H151" s="446"/>
      <c r="I151" s="446"/>
      <c r="J151" s="446"/>
      <c r="K151" s="446"/>
    </row>
    <row r="152" spans="1:11" ht="16.5">
      <c r="A152" s="425"/>
      <c r="B152" s="444"/>
      <c r="C152" s="445"/>
      <c r="D152" s="425"/>
      <c r="E152" s="446"/>
      <c r="F152" s="446"/>
      <c r="G152" s="446"/>
      <c r="H152" s="446"/>
      <c r="I152" s="446"/>
      <c r="J152" s="446"/>
      <c r="K152" s="446"/>
    </row>
    <row r="153" spans="1:11" ht="16.5">
      <c r="A153" s="425"/>
      <c r="B153" s="444"/>
      <c r="C153" s="445"/>
      <c r="D153" s="425"/>
      <c r="E153" s="446"/>
      <c r="F153" s="446"/>
      <c r="G153" s="446"/>
      <c r="H153" s="446"/>
      <c r="I153" s="446"/>
      <c r="J153" s="446"/>
      <c r="K153" s="446"/>
    </row>
    <row r="154" spans="1:11" ht="16.5">
      <c r="A154" s="425"/>
      <c r="B154" s="444"/>
      <c r="C154" s="445"/>
      <c r="D154" s="425"/>
      <c r="E154" s="446"/>
      <c r="F154" s="446"/>
      <c r="G154" s="446"/>
      <c r="H154" s="446"/>
      <c r="I154" s="446"/>
      <c r="J154" s="446"/>
      <c r="K154" s="446"/>
    </row>
    <row r="155" spans="1:11" ht="16.5">
      <c r="A155" s="425"/>
      <c r="B155" s="444"/>
      <c r="C155" s="445"/>
      <c r="D155" s="425"/>
      <c r="E155" s="446"/>
      <c r="F155" s="446"/>
      <c r="G155" s="446"/>
      <c r="H155" s="446"/>
      <c r="I155" s="446"/>
      <c r="J155" s="446"/>
      <c r="K155" s="446"/>
    </row>
    <row r="156" spans="1:11" ht="16.5">
      <c r="A156" s="425"/>
      <c r="B156" s="444"/>
      <c r="C156" s="445"/>
      <c r="D156" s="425"/>
      <c r="E156" s="446"/>
      <c r="F156" s="446"/>
      <c r="G156" s="446"/>
      <c r="H156" s="446"/>
      <c r="I156" s="446"/>
      <c r="J156" s="446"/>
      <c r="K156" s="446"/>
    </row>
    <row r="157" spans="1:11" ht="16.5">
      <c r="A157" s="425"/>
      <c r="B157" s="444"/>
      <c r="C157" s="445"/>
      <c r="D157" s="425"/>
      <c r="E157" s="446"/>
      <c r="F157" s="446"/>
      <c r="G157" s="446"/>
      <c r="H157" s="446"/>
      <c r="I157" s="446"/>
      <c r="J157" s="446"/>
      <c r="K157" s="446"/>
    </row>
    <row r="158" spans="1:11" ht="16.5">
      <c r="A158" s="425"/>
      <c r="B158" s="444"/>
      <c r="C158" s="445"/>
      <c r="D158" s="425"/>
      <c r="E158" s="446"/>
      <c r="F158" s="446"/>
      <c r="G158" s="446"/>
      <c r="H158" s="446"/>
      <c r="I158" s="446"/>
      <c r="J158" s="446"/>
      <c r="K158" s="446"/>
    </row>
    <row r="159" spans="1:11" ht="16.5">
      <c r="A159" s="425"/>
      <c r="B159" s="444"/>
      <c r="C159" s="445"/>
      <c r="D159" s="425"/>
      <c r="E159" s="446"/>
      <c r="F159" s="446"/>
      <c r="G159" s="446"/>
      <c r="H159" s="446"/>
      <c r="I159" s="446"/>
      <c r="J159" s="446"/>
      <c r="K159" s="446"/>
    </row>
    <row r="160" spans="1:11" ht="16.5">
      <c r="A160" s="425"/>
      <c r="B160" s="444"/>
      <c r="C160" s="445"/>
      <c r="D160" s="425"/>
      <c r="E160" s="446"/>
      <c r="F160" s="446"/>
      <c r="G160" s="446"/>
      <c r="H160" s="446"/>
      <c r="I160" s="446"/>
      <c r="J160" s="446"/>
      <c r="K160" s="446"/>
    </row>
    <row r="161" spans="1:11" ht="16.5">
      <c r="A161" s="425"/>
      <c r="B161" s="444"/>
      <c r="C161" s="445"/>
      <c r="D161" s="425"/>
      <c r="E161" s="446"/>
      <c r="F161" s="446"/>
      <c r="G161" s="446"/>
      <c r="H161" s="446"/>
      <c r="I161" s="446"/>
      <c r="J161" s="446"/>
      <c r="K161" s="446"/>
    </row>
    <row r="162" spans="1:11" ht="16.5">
      <c r="A162" s="425"/>
      <c r="B162" s="444"/>
      <c r="C162" s="445"/>
      <c r="D162" s="425"/>
      <c r="E162" s="446"/>
      <c r="F162" s="446"/>
      <c r="G162" s="446"/>
      <c r="H162" s="446"/>
      <c r="I162" s="446"/>
      <c r="J162" s="446"/>
      <c r="K162" s="446"/>
    </row>
    <row r="163" spans="1:11" ht="16.5">
      <c r="A163" s="425"/>
      <c r="B163" s="444"/>
      <c r="C163" s="445"/>
      <c r="D163" s="425"/>
      <c r="E163" s="446"/>
      <c r="F163" s="446"/>
      <c r="G163" s="446"/>
      <c r="H163" s="446"/>
      <c r="I163" s="446"/>
      <c r="J163" s="446"/>
      <c r="K163" s="446"/>
    </row>
    <row r="164" spans="1:11" ht="16.5">
      <c r="A164" s="425"/>
      <c r="B164" s="444"/>
      <c r="C164" s="445"/>
      <c r="D164" s="425"/>
      <c r="E164" s="446"/>
      <c r="F164" s="446"/>
      <c r="G164" s="446"/>
      <c r="H164" s="446"/>
      <c r="I164" s="446"/>
      <c r="J164" s="446"/>
      <c r="K164" s="446"/>
    </row>
    <row r="165" spans="1:11" ht="16.5">
      <c r="A165" s="425"/>
      <c r="B165" s="444"/>
      <c r="C165" s="445"/>
      <c r="D165" s="425"/>
      <c r="E165" s="446"/>
      <c r="F165" s="446"/>
      <c r="G165" s="446"/>
      <c r="H165" s="446"/>
      <c r="I165" s="446"/>
      <c r="J165" s="446"/>
      <c r="K165" s="446"/>
    </row>
    <row r="166" spans="1:11" ht="16.5">
      <c r="A166" s="425"/>
      <c r="B166" s="444"/>
      <c r="C166" s="445"/>
      <c r="D166" s="425"/>
      <c r="E166" s="446"/>
      <c r="F166" s="446"/>
      <c r="G166" s="446"/>
      <c r="H166" s="446"/>
      <c r="I166" s="446"/>
      <c r="J166" s="446"/>
      <c r="K166" s="446"/>
    </row>
    <row r="167" spans="1:11" ht="16.5">
      <c r="A167" s="425"/>
      <c r="B167" s="444"/>
      <c r="C167" s="445"/>
      <c r="D167" s="425"/>
      <c r="E167" s="446"/>
      <c r="F167" s="446"/>
      <c r="G167" s="446"/>
      <c r="H167" s="446"/>
      <c r="I167" s="446"/>
      <c r="J167" s="446"/>
      <c r="K167" s="446"/>
    </row>
    <row r="168" spans="1:11" ht="16.5">
      <c r="A168" s="425"/>
      <c r="B168" s="444"/>
      <c r="C168" s="445"/>
      <c r="D168" s="425"/>
      <c r="E168" s="446"/>
      <c r="F168" s="446"/>
      <c r="G168" s="446"/>
      <c r="H168" s="446"/>
      <c r="I168" s="446"/>
      <c r="J168" s="446"/>
      <c r="K168" s="446"/>
    </row>
    <row r="169" spans="1:11" ht="16.5">
      <c r="A169" s="425"/>
      <c r="B169" s="444"/>
      <c r="C169" s="445"/>
      <c r="D169" s="425"/>
      <c r="E169" s="446"/>
      <c r="F169" s="446"/>
      <c r="G169" s="446"/>
      <c r="H169" s="446"/>
      <c r="I169" s="446"/>
      <c r="J169" s="446"/>
      <c r="K169" s="446"/>
    </row>
    <row r="170" spans="1:11" ht="16.5">
      <c r="A170" s="425"/>
      <c r="B170" s="444"/>
      <c r="C170" s="445"/>
      <c r="D170" s="425"/>
      <c r="E170" s="446"/>
      <c r="F170" s="446"/>
      <c r="G170" s="446"/>
      <c r="H170" s="446"/>
      <c r="I170" s="446"/>
      <c r="J170" s="446"/>
      <c r="K170" s="446"/>
    </row>
    <row r="171" spans="1:11" ht="16.5">
      <c r="A171" s="425"/>
      <c r="B171" s="444"/>
      <c r="C171" s="445"/>
      <c r="D171" s="425"/>
      <c r="E171" s="446"/>
      <c r="F171" s="446"/>
      <c r="G171" s="446"/>
      <c r="H171" s="446"/>
      <c r="I171" s="446"/>
      <c r="J171" s="446"/>
      <c r="K171" s="446"/>
    </row>
    <row r="172" spans="1:11" ht="16.5">
      <c r="A172" s="425"/>
      <c r="B172" s="444"/>
      <c r="C172" s="445"/>
      <c r="D172" s="425"/>
      <c r="E172" s="446"/>
      <c r="F172" s="446"/>
      <c r="G172" s="446"/>
      <c r="H172" s="446"/>
      <c r="I172" s="446"/>
      <c r="J172" s="446"/>
      <c r="K172" s="446"/>
    </row>
    <row r="173" spans="1:11" ht="16.5">
      <c r="A173" s="425"/>
      <c r="B173" s="444"/>
      <c r="C173" s="445"/>
      <c r="D173" s="425"/>
      <c r="E173" s="446"/>
      <c r="F173" s="446"/>
      <c r="G173" s="446"/>
      <c r="H173" s="446"/>
      <c r="I173" s="446"/>
      <c r="J173" s="446"/>
      <c r="K173" s="446"/>
    </row>
    <row r="174" spans="1:11" ht="16.5">
      <c r="A174" s="425"/>
      <c r="B174" s="444"/>
      <c r="C174" s="445"/>
      <c r="D174" s="425"/>
      <c r="E174" s="446"/>
      <c r="F174" s="446"/>
      <c r="G174" s="446"/>
      <c r="H174" s="446"/>
      <c r="I174" s="446"/>
      <c r="J174" s="446"/>
      <c r="K174" s="446"/>
    </row>
    <row r="175" spans="1:11" ht="16.5">
      <c r="A175" s="425"/>
      <c r="B175" s="444"/>
      <c r="C175" s="445"/>
      <c r="D175" s="425"/>
      <c r="E175" s="446"/>
      <c r="F175" s="446"/>
      <c r="G175" s="446"/>
      <c r="H175" s="446"/>
      <c r="I175" s="446"/>
      <c r="J175" s="446"/>
      <c r="K175" s="446"/>
    </row>
    <row r="176" spans="1:11" ht="16.5">
      <c r="A176" s="425"/>
      <c r="B176" s="444"/>
      <c r="C176" s="445"/>
      <c r="D176" s="425"/>
      <c r="E176" s="446"/>
      <c r="F176" s="446"/>
      <c r="G176" s="446"/>
      <c r="H176" s="446"/>
      <c r="I176" s="446"/>
      <c r="J176" s="446"/>
      <c r="K176" s="446"/>
    </row>
    <row r="177" spans="1:11" ht="16.5">
      <c r="A177" s="425"/>
      <c r="B177" s="444"/>
      <c r="C177" s="445"/>
      <c r="D177" s="425"/>
      <c r="E177" s="446"/>
      <c r="F177" s="446"/>
      <c r="G177" s="446"/>
      <c r="H177" s="446"/>
      <c r="I177" s="446"/>
      <c r="J177" s="446"/>
      <c r="K177" s="446"/>
    </row>
    <row r="178" spans="1:11" ht="16.5">
      <c r="A178" s="425"/>
      <c r="B178" s="444"/>
      <c r="C178" s="445"/>
      <c r="D178" s="425"/>
      <c r="E178" s="446"/>
      <c r="F178" s="446"/>
      <c r="G178" s="446"/>
      <c r="H178" s="446"/>
      <c r="I178" s="446"/>
      <c r="J178" s="446"/>
      <c r="K178" s="446"/>
    </row>
    <row r="179" spans="1:11" ht="16.5">
      <c r="A179" s="425"/>
      <c r="B179" s="444"/>
      <c r="C179" s="445"/>
      <c r="D179" s="425"/>
      <c r="E179" s="446"/>
      <c r="F179" s="446"/>
      <c r="G179" s="446"/>
      <c r="H179" s="446"/>
      <c r="I179" s="446"/>
      <c r="J179" s="446"/>
      <c r="K179" s="446"/>
    </row>
    <row r="180" spans="1:11" ht="16.5">
      <c r="A180" s="425"/>
      <c r="B180" s="444"/>
      <c r="C180" s="445"/>
      <c r="D180" s="425"/>
      <c r="E180" s="446"/>
      <c r="F180" s="446"/>
      <c r="G180" s="446"/>
      <c r="H180" s="446"/>
      <c r="I180" s="446"/>
      <c r="J180" s="446"/>
      <c r="K180" s="446"/>
    </row>
    <row r="181" spans="1:11" ht="16.5">
      <c r="A181" s="425"/>
      <c r="B181" s="444"/>
      <c r="C181" s="445"/>
      <c r="D181" s="425"/>
      <c r="E181" s="446"/>
      <c r="F181" s="446"/>
      <c r="G181" s="446"/>
      <c r="H181" s="446"/>
      <c r="I181" s="446"/>
      <c r="J181" s="446"/>
      <c r="K181" s="446"/>
    </row>
    <row r="182" spans="1:11" ht="16.5">
      <c r="A182" s="425"/>
      <c r="B182" s="444"/>
      <c r="C182" s="445"/>
      <c r="D182" s="425"/>
      <c r="E182" s="446"/>
      <c r="F182" s="446"/>
      <c r="G182" s="446"/>
      <c r="H182" s="446"/>
      <c r="I182" s="446"/>
      <c r="J182" s="446"/>
      <c r="K182" s="446"/>
    </row>
    <row r="183" spans="1:11" ht="16.5">
      <c r="A183" s="425"/>
      <c r="B183" s="444"/>
      <c r="C183" s="445"/>
      <c r="D183" s="425"/>
      <c r="E183" s="446"/>
      <c r="F183" s="446"/>
      <c r="G183" s="446"/>
      <c r="H183" s="446"/>
      <c r="I183" s="446"/>
      <c r="J183" s="446"/>
      <c r="K183" s="446"/>
    </row>
    <row r="184" spans="1:11" ht="16.5">
      <c r="A184" s="425"/>
      <c r="B184" s="444"/>
      <c r="C184" s="445"/>
      <c r="D184" s="425"/>
      <c r="E184" s="446"/>
      <c r="F184" s="446"/>
      <c r="G184" s="446"/>
      <c r="H184" s="446"/>
      <c r="I184" s="446"/>
      <c r="J184" s="446"/>
      <c r="K184" s="446"/>
    </row>
    <row r="185" spans="1:11" ht="16.5">
      <c r="A185" s="425"/>
      <c r="B185" s="444"/>
      <c r="C185" s="445"/>
      <c r="D185" s="425"/>
      <c r="E185" s="446"/>
      <c r="F185" s="446"/>
      <c r="G185" s="446"/>
      <c r="H185" s="446"/>
      <c r="I185" s="446"/>
      <c r="J185" s="446"/>
      <c r="K185" s="446"/>
    </row>
    <row r="186" spans="1:11" ht="16.5">
      <c r="A186" s="425"/>
      <c r="B186" s="444"/>
      <c r="C186" s="445"/>
      <c r="D186" s="425"/>
      <c r="E186" s="446"/>
      <c r="F186" s="446"/>
      <c r="G186" s="446"/>
      <c r="H186" s="446"/>
      <c r="I186" s="446"/>
      <c r="J186" s="446"/>
      <c r="K186" s="446"/>
    </row>
    <row r="187" spans="1:11" ht="16.5">
      <c r="A187" s="425"/>
      <c r="B187" s="444"/>
      <c r="C187" s="445"/>
      <c r="D187" s="425"/>
      <c r="E187" s="446"/>
      <c r="F187" s="446"/>
      <c r="G187" s="446"/>
      <c r="H187" s="446"/>
      <c r="I187" s="446"/>
      <c r="J187" s="446"/>
      <c r="K187" s="446"/>
    </row>
    <row r="188" spans="1:11" ht="16.5">
      <c r="A188" s="425"/>
      <c r="B188" s="444"/>
      <c r="C188" s="445"/>
      <c r="D188" s="425"/>
      <c r="E188" s="446"/>
      <c r="F188" s="446"/>
      <c r="G188" s="446"/>
      <c r="H188" s="446"/>
      <c r="I188" s="446"/>
      <c r="J188" s="446"/>
      <c r="K188" s="446"/>
    </row>
    <row r="189" spans="1:11" ht="16.5">
      <c r="A189" s="425"/>
      <c r="B189" s="444"/>
      <c r="C189" s="445"/>
      <c r="D189" s="425"/>
      <c r="E189" s="446"/>
      <c r="F189" s="446"/>
      <c r="G189" s="446"/>
      <c r="H189" s="446"/>
      <c r="I189" s="446"/>
      <c r="J189" s="446"/>
      <c r="K189" s="446"/>
    </row>
    <row r="190" spans="1:11" ht="16.5">
      <c r="A190" s="425"/>
      <c r="B190" s="444"/>
      <c r="C190" s="445"/>
      <c r="D190" s="425"/>
      <c r="E190" s="446"/>
      <c r="F190" s="446"/>
      <c r="G190" s="446"/>
      <c r="H190" s="446"/>
      <c r="I190" s="446"/>
      <c r="J190" s="446"/>
      <c r="K190" s="446"/>
    </row>
    <row r="191" spans="1:11" ht="16.5">
      <c r="A191" s="425"/>
      <c r="B191" s="444"/>
      <c r="C191" s="445"/>
      <c r="D191" s="425"/>
      <c r="E191" s="446"/>
      <c r="F191" s="446"/>
      <c r="G191" s="446"/>
      <c r="H191" s="446"/>
      <c r="I191" s="446"/>
      <c r="J191" s="446"/>
      <c r="K191" s="446"/>
    </row>
    <row r="192" spans="1:11" ht="16.5">
      <c r="A192" s="425"/>
      <c r="B192" s="444"/>
      <c r="C192" s="445"/>
      <c r="D192" s="425"/>
      <c r="E192" s="446"/>
      <c r="F192" s="446"/>
      <c r="G192" s="446"/>
      <c r="H192" s="446"/>
      <c r="I192" s="446"/>
      <c r="J192" s="446"/>
      <c r="K192" s="446"/>
    </row>
    <row r="193" spans="1:11" ht="16.5">
      <c r="A193" s="425"/>
      <c r="B193" s="444"/>
      <c r="C193" s="445"/>
      <c r="D193" s="425"/>
      <c r="E193" s="446"/>
      <c r="F193" s="446"/>
      <c r="G193" s="446"/>
      <c r="H193" s="446"/>
      <c r="I193" s="446"/>
      <c r="J193" s="446"/>
      <c r="K193" s="446"/>
    </row>
    <row r="194" spans="1:11" ht="16.5">
      <c r="A194" s="425"/>
      <c r="B194" s="444"/>
      <c r="C194" s="445"/>
      <c r="D194" s="425"/>
      <c r="E194" s="446"/>
      <c r="F194" s="446"/>
      <c r="G194" s="446"/>
      <c r="H194" s="446"/>
      <c r="I194" s="446"/>
      <c r="J194" s="446"/>
      <c r="K194" s="446"/>
    </row>
    <row r="195" spans="1:11" ht="16.5">
      <c r="A195" s="425"/>
      <c r="B195" s="444"/>
      <c r="C195" s="445"/>
      <c r="D195" s="425"/>
      <c r="E195" s="446"/>
      <c r="F195" s="446"/>
      <c r="G195" s="446"/>
      <c r="H195" s="446"/>
      <c r="I195" s="446"/>
      <c r="J195" s="446"/>
      <c r="K195" s="446"/>
    </row>
    <row r="196" spans="1:11" ht="16.5">
      <c r="A196" s="425"/>
      <c r="B196" s="444"/>
      <c r="C196" s="445"/>
      <c r="D196" s="425"/>
      <c r="E196" s="446"/>
      <c r="F196" s="446"/>
      <c r="G196" s="446"/>
      <c r="H196" s="446"/>
      <c r="I196" s="446"/>
      <c r="J196" s="446"/>
      <c r="K196" s="446"/>
    </row>
    <row r="197" spans="1:11" ht="16.5">
      <c r="A197" s="425"/>
      <c r="B197" s="444"/>
      <c r="C197" s="445"/>
      <c r="D197" s="425"/>
      <c r="E197" s="446"/>
      <c r="F197" s="446"/>
      <c r="G197" s="446"/>
      <c r="H197" s="446"/>
      <c r="I197" s="446"/>
      <c r="J197" s="446"/>
      <c r="K197" s="446"/>
    </row>
    <row r="198" spans="1:11" ht="16.5">
      <c r="A198" s="425"/>
      <c r="B198" s="444"/>
      <c r="C198" s="445"/>
      <c r="D198" s="425"/>
      <c r="E198" s="446"/>
      <c r="F198" s="446"/>
      <c r="G198" s="446"/>
      <c r="H198" s="446"/>
      <c r="I198" s="446"/>
      <c r="J198" s="446"/>
      <c r="K198" s="446"/>
    </row>
    <row r="199" spans="1:11" ht="16.5">
      <c r="A199" s="425"/>
      <c r="B199" s="444"/>
      <c r="C199" s="445"/>
      <c r="D199" s="425"/>
      <c r="E199" s="446"/>
      <c r="F199" s="446"/>
      <c r="G199" s="446"/>
      <c r="H199" s="446"/>
      <c r="I199" s="446"/>
      <c r="J199" s="446"/>
      <c r="K199" s="446"/>
    </row>
    <row r="200" spans="1:11" ht="16.5">
      <c r="A200" s="425"/>
      <c r="B200" s="444"/>
      <c r="C200" s="445"/>
      <c r="D200" s="425"/>
      <c r="E200" s="446"/>
      <c r="F200" s="446"/>
      <c r="G200" s="446"/>
      <c r="H200" s="446"/>
      <c r="I200" s="446"/>
      <c r="J200" s="446"/>
      <c r="K200" s="446"/>
    </row>
    <row r="201" spans="1:11" ht="16.5">
      <c r="A201" s="425"/>
      <c r="B201" s="444"/>
      <c r="C201" s="445"/>
      <c r="D201" s="425"/>
      <c r="E201" s="446"/>
      <c r="F201" s="446"/>
      <c r="G201" s="446"/>
      <c r="H201" s="446"/>
      <c r="I201" s="446"/>
      <c r="J201" s="446"/>
      <c r="K201" s="446"/>
    </row>
    <row r="202" spans="1:11" ht="16.5">
      <c r="A202" s="425"/>
      <c r="B202" s="444"/>
      <c r="C202" s="445"/>
      <c r="D202" s="425"/>
      <c r="E202" s="446"/>
      <c r="F202" s="446"/>
      <c r="G202" s="446"/>
      <c r="H202" s="446"/>
      <c r="I202" s="446"/>
      <c r="J202" s="446"/>
      <c r="K202" s="446"/>
    </row>
    <row r="203" spans="1:11" ht="16.5">
      <c r="A203" s="425"/>
      <c r="B203" s="444"/>
      <c r="C203" s="445"/>
      <c r="D203" s="425"/>
      <c r="E203" s="446"/>
      <c r="F203" s="446"/>
      <c r="G203" s="446"/>
      <c r="H203" s="446"/>
      <c r="I203" s="446"/>
      <c r="J203" s="446"/>
      <c r="K203" s="446"/>
    </row>
    <row r="204" spans="1:11" ht="16.5">
      <c r="A204" s="425"/>
      <c r="B204" s="444"/>
      <c r="C204" s="445"/>
      <c r="D204" s="425"/>
      <c r="E204" s="446"/>
      <c r="F204" s="446"/>
      <c r="G204" s="446"/>
      <c r="H204" s="446"/>
      <c r="I204" s="446"/>
      <c r="J204" s="446"/>
      <c r="K204" s="446"/>
    </row>
    <row r="205" spans="1:11" ht="16.5">
      <c r="A205" s="425"/>
      <c r="B205" s="444"/>
      <c r="C205" s="445"/>
      <c r="D205" s="425"/>
      <c r="E205" s="446"/>
      <c r="F205" s="446"/>
      <c r="G205" s="446"/>
      <c r="H205" s="446"/>
      <c r="I205" s="446"/>
      <c r="J205" s="446"/>
      <c r="K205" s="446"/>
    </row>
    <row r="206" spans="1:11" ht="16.5">
      <c r="A206" s="425"/>
      <c r="B206" s="444"/>
      <c r="C206" s="445"/>
      <c r="D206" s="425"/>
      <c r="E206" s="446"/>
      <c r="F206" s="446"/>
      <c r="G206" s="446"/>
      <c r="H206" s="446"/>
      <c r="I206" s="446"/>
      <c r="J206" s="446"/>
      <c r="K206" s="446"/>
    </row>
    <row r="207" spans="1:11" ht="16.5">
      <c r="A207" s="425"/>
      <c r="B207" s="444"/>
      <c r="C207" s="445"/>
      <c r="D207" s="425"/>
      <c r="E207" s="446"/>
      <c r="F207" s="446"/>
      <c r="G207" s="446"/>
      <c r="H207" s="446"/>
      <c r="I207" s="446"/>
      <c r="J207" s="446"/>
      <c r="K207" s="446"/>
    </row>
    <row r="208" spans="1:11" ht="16.5">
      <c r="A208" s="425"/>
      <c r="B208" s="444"/>
      <c r="C208" s="445"/>
      <c r="D208" s="425"/>
      <c r="E208" s="446"/>
      <c r="F208" s="446"/>
      <c r="G208" s="446"/>
      <c r="H208" s="446"/>
      <c r="I208" s="446"/>
      <c r="J208" s="446"/>
      <c r="K208" s="446"/>
    </row>
    <row r="209" spans="1:11" ht="16.5">
      <c r="A209" s="425"/>
      <c r="B209" s="444"/>
      <c r="C209" s="445"/>
      <c r="D209" s="425"/>
      <c r="E209" s="446"/>
      <c r="F209" s="446"/>
      <c r="G209" s="446"/>
      <c r="H209" s="446"/>
      <c r="I209" s="446"/>
      <c r="J209" s="446"/>
      <c r="K209" s="446"/>
    </row>
    <row r="210" spans="1:11" ht="16.5">
      <c r="A210" s="425"/>
      <c r="B210" s="444"/>
      <c r="C210" s="445"/>
      <c r="D210" s="425"/>
      <c r="E210" s="446"/>
      <c r="F210" s="446"/>
      <c r="G210" s="446"/>
      <c r="H210" s="446"/>
      <c r="I210" s="446"/>
      <c r="J210" s="446"/>
      <c r="K210" s="446"/>
    </row>
    <row r="211" spans="1:11" ht="16.5">
      <c r="A211" s="425"/>
      <c r="B211" s="444"/>
      <c r="C211" s="445"/>
      <c r="D211" s="425"/>
      <c r="E211" s="446"/>
      <c r="F211" s="446"/>
      <c r="G211" s="446"/>
      <c r="H211" s="446"/>
      <c r="I211" s="446"/>
      <c r="J211" s="446"/>
      <c r="K211" s="446"/>
    </row>
    <row r="212" spans="1:11" ht="16.5">
      <c r="A212" s="425"/>
      <c r="B212" s="444"/>
      <c r="C212" s="445"/>
      <c r="D212" s="425"/>
      <c r="E212" s="446"/>
      <c r="F212" s="446"/>
      <c r="G212" s="446"/>
      <c r="H212" s="446"/>
      <c r="I212" s="446"/>
      <c r="J212" s="446"/>
      <c r="K212" s="446"/>
    </row>
    <row r="213" spans="1:11" ht="16.5">
      <c r="A213" s="425"/>
      <c r="B213" s="444"/>
      <c r="C213" s="445"/>
      <c r="D213" s="425"/>
      <c r="E213" s="446"/>
      <c r="F213" s="446"/>
      <c r="G213" s="446"/>
      <c r="H213" s="446"/>
      <c r="I213" s="446"/>
      <c r="J213" s="446"/>
      <c r="K213" s="446"/>
    </row>
    <row r="214" spans="1:11" ht="16.5">
      <c r="A214" s="425"/>
      <c r="B214" s="444"/>
      <c r="C214" s="445"/>
      <c r="D214" s="425"/>
      <c r="E214" s="446"/>
      <c r="F214" s="446"/>
      <c r="G214" s="446"/>
      <c r="H214" s="446"/>
      <c r="I214" s="446"/>
      <c r="J214" s="446"/>
      <c r="K214" s="446"/>
    </row>
    <row r="215" spans="1:11" ht="16.5">
      <c r="A215" s="425"/>
      <c r="B215" s="444"/>
      <c r="C215" s="445"/>
      <c r="D215" s="425"/>
      <c r="E215" s="446"/>
      <c r="F215" s="446"/>
      <c r="G215" s="446"/>
      <c r="H215" s="446"/>
      <c r="I215" s="446"/>
      <c r="J215" s="446"/>
      <c r="K215" s="446"/>
    </row>
    <row r="216" spans="1:11" ht="16.5">
      <c r="A216" s="425"/>
      <c r="B216" s="444"/>
      <c r="C216" s="445"/>
      <c r="D216" s="425"/>
      <c r="E216" s="446"/>
      <c r="F216" s="446"/>
      <c r="G216" s="446"/>
      <c r="H216" s="446"/>
      <c r="I216" s="446"/>
      <c r="J216" s="446"/>
      <c r="K216" s="446"/>
    </row>
    <row r="217" spans="1:11" ht="16.5">
      <c r="A217" s="425"/>
      <c r="B217" s="444"/>
      <c r="C217" s="445"/>
      <c r="D217" s="425"/>
      <c r="E217" s="446"/>
      <c r="F217" s="446"/>
      <c r="G217" s="446"/>
      <c r="H217" s="446"/>
      <c r="I217" s="446"/>
      <c r="J217" s="446"/>
      <c r="K217" s="446"/>
    </row>
    <row r="218" spans="1:11" ht="16.5">
      <c r="A218" s="425"/>
      <c r="B218" s="444"/>
      <c r="C218" s="445"/>
      <c r="D218" s="425"/>
      <c r="E218" s="446"/>
      <c r="F218" s="446"/>
      <c r="G218" s="446"/>
      <c r="H218" s="446"/>
      <c r="I218" s="446"/>
      <c r="J218" s="446"/>
      <c r="K218" s="446"/>
    </row>
    <row r="219" spans="1:11" ht="16.5">
      <c r="A219" s="425"/>
      <c r="B219" s="444"/>
      <c r="C219" s="445"/>
      <c r="D219" s="425"/>
      <c r="E219" s="446"/>
      <c r="F219" s="446"/>
      <c r="G219" s="446"/>
      <c r="H219" s="446"/>
      <c r="I219" s="446"/>
      <c r="J219" s="446"/>
      <c r="K219" s="446"/>
    </row>
    <row r="220" spans="1:11" ht="16.5">
      <c r="A220" s="425"/>
      <c r="B220" s="444"/>
      <c r="C220" s="445"/>
      <c r="D220" s="425"/>
      <c r="E220" s="446"/>
      <c r="F220" s="446"/>
      <c r="G220" s="446"/>
      <c r="H220" s="446"/>
      <c r="I220" s="446"/>
      <c r="J220" s="446"/>
      <c r="K220" s="446"/>
    </row>
    <row r="221" spans="1:11" ht="16.5">
      <c r="A221" s="425"/>
      <c r="B221" s="444"/>
      <c r="C221" s="445"/>
      <c r="D221" s="425"/>
      <c r="E221" s="446"/>
      <c r="F221" s="446"/>
      <c r="G221" s="446"/>
      <c r="H221" s="446"/>
      <c r="I221" s="446"/>
      <c r="J221" s="446"/>
      <c r="K221" s="446"/>
    </row>
    <row r="222" spans="1:11" ht="16.5">
      <c r="A222" s="425"/>
      <c r="B222" s="444"/>
      <c r="C222" s="445"/>
      <c r="D222" s="425"/>
      <c r="E222" s="446"/>
      <c r="F222" s="446"/>
      <c r="G222" s="446"/>
      <c r="H222" s="446"/>
      <c r="I222" s="446"/>
      <c r="J222" s="446"/>
      <c r="K222" s="446"/>
    </row>
    <row r="223" spans="1:11" ht="16.5">
      <c r="A223" s="425"/>
      <c r="B223" s="444"/>
      <c r="C223" s="445"/>
      <c r="D223" s="425"/>
      <c r="E223" s="446"/>
      <c r="F223" s="446"/>
      <c r="G223" s="446"/>
      <c r="H223" s="446"/>
      <c r="I223" s="446"/>
      <c r="J223" s="446"/>
      <c r="K223" s="446"/>
    </row>
    <row r="224" spans="1:11" ht="16.5">
      <c r="A224" s="425"/>
      <c r="B224" s="444"/>
      <c r="C224" s="445"/>
      <c r="D224" s="425"/>
      <c r="E224" s="446"/>
      <c r="F224" s="446"/>
      <c r="G224" s="446"/>
      <c r="H224" s="446"/>
      <c r="I224" s="446"/>
      <c r="J224" s="446"/>
      <c r="K224" s="446"/>
    </row>
    <row r="225" spans="1:11" ht="16.5">
      <c r="A225" s="425"/>
      <c r="B225" s="444"/>
      <c r="C225" s="445"/>
      <c r="D225" s="425"/>
      <c r="E225" s="446"/>
      <c r="F225" s="446"/>
      <c r="G225" s="446"/>
      <c r="H225" s="446"/>
      <c r="I225" s="446"/>
      <c r="J225" s="446"/>
      <c r="K225" s="446"/>
    </row>
    <row r="226" spans="1:11" ht="16.5">
      <c r="A226" s="425"/>
      <c r="B226" s="444"/>
      <c r="C226" s="445"/>
      <c r="D226" s="425"/>
      <c r="E226" s="446"/>
      <c r="F226" s="446"/>
      <c r="G226" s="446"/>
      <c r="H226" s="446"/>
      <c r="I226" s="446"/>
      <c r="J226" s="446"/>
      <c r="K226" s="446"/>
    </row>
    <row r="227" spans="1:11" ht="16.5">
      <c r="A227" s="425"/>
      <c r="B227" s="444"/>
      <c r="C227" s="445"/>
      <c r="D227" s="425"/>
      <c r="E227" s="446"/>
      <c r="F227" s="446"/>
      <c r="G227" s="446"/>
      <c r="H227" s="446"/>
      <c r="I227" s="446"/>
      <c r="J227" s="446"/>
      <c r="K227" s="446"/>
    </row>
    <row r="228" spans="1:11" ht="16.5">
      <c r="A228" s="425"/>
      <c r="B228" s="444"/>
      <c r="C228" s="445"/>
      <c r="D228" s="425"/>
      <c r="E228" s="446"/>
      <c r="F228" s="446"/>
      <c r="G228" s="446"/>
      <c r="H228" s="446"/>
      <c r="I228" s="446"/>
      <c r="J228" s="446"/>
      <c r="K228" s="446"/>
    </row>
    <row r="229" spans="1:11" ht="16.5">
      <c r="A229" s="425"/>
      <c r="B229" s="444"/>
      <c r="C229" s="445"/>
      <c r="D229" s="425"/>
      <c r="E229" s="446"/>
      <c r="F229" s="446"/>
      <c r="G229" s="446"/>
      <c r="H229" s="446"/>
      <c r="I229" s="446"/>
      <c r="J229" s="446"/>
      <c r="K229" s="446"/>
    </row>
    <row r="230" spans="1:11" ht="16.5">
      <c r="A230" s="425"/>
      <c r="B230" s="444"/>
      <c r="C230" s="445"/>
      <c r="D230" s="425"/>
      <c r="E230" s="446"/>
      <c r="F230" s="446"/>
      <c r="G230" s="446"/>
      <c r="H230" s="446"/>
      <c r="I230" s="446"/>
      <c r="J230" s="446"/>
      <c r="K230" s="446"/>
    </row>
    <row r="231" spans="1:11" ht="16.5">
      <c r="A231" s="425"/>
      <c r="B231" s="444"/>
      <c r="C231" s="445"/>
      <c r="D231" s="425"/>
      <c r="E231" s="446"/>
      <c r="F231" s="446"/>
      <c r="G231" s="446"/>
      <c r="H231" s="446"/>
      <c r="I231" s="446"/>
      <c r="J231" s="446"/>
      <c r="K231" s="446"/>
    </row>
    <row r="232" spans="1:11" ht="16.5">
      <c r="A232" s="425"/>
      <c r="B232" s="444"/>
      <c r="C232" s="445"/>
      <c r="D232" s="425"/>
      <c r="E232" s="446"/>
      <c r="F232" s="446"/>
      <c r="G232" s="446"/>
      <c r="H232" s="446"/>
      <c r="I232" s="446"/>
      <c r="J232" s="446"/>
      <c r="K232" s="446"/>
    </row>
    <row r="233" spans="1:11" ht="16.5">
      <c r="A233" s="425"/>
      <c r="B233" s="444"/>
      <c r="C233" s="445"/>
      <c r="D233" s="425"/>
      <c r="E233" s="446"/>
      <c r="F233" s="446"/>
      <c r="G233" s="446"/>
      <c r="H233" s="446"/>
      <c r="I233" s="446"/>
      <c r="J233" s="446"/>
      <c r="K233" s="446"/>
    </row>
    <row r="234" spans="1:11" ht="16.5">
      <c r="A234" s="425"/>
      <c r="B234" s="444"/>
      <c r="C234" s="445"/>
      <c r="D234" s="425"/>
      <c r="E234" s="446"/>
      <c r="F234" s="446"/>
      <c r="G234" s="446"/>
      <c r="H234" s="446"/>
      <c r="I234" s="446"/>
      <c r="J234" s="446"/>
      <c r="K234" s="446"/>
    </row>
    <row r="235" spans="1:11" ht="16.5">
      <c r="A235" s="425"/>
      <c r="B235" s="444"/>
      <c r="C235" s="445"/>
      <c r="D235" s="425"/>
      <c r="E235" s="446"/>
      <c r="F235" s="446"/>
      <c r="G235" s="446"/>
      <c r="H235" s="446"/>
      <c r="I235" s="446"/>
      <c r="J235" s="446"/>
      <c r="K235" s="446"/>
    </row>
    <row r="236" spans="1:11" ht="16.5">
      <c r="A236" s="425"/>
      <c r="B236" s="444"/>
      <c r="C236" s="445"/>
      <c r="D236" s="425"/>
      <c r="E236" s="446"/>
      <c r="F236" s="446"/>
      <c r="G236" s="446"/>
      <c r="H236" s="446"/>
      <c r="I236" s="446"/>
      <c r="J236" s="446"/>
      <c r="K236" s="446"/>
    </row>
    <row r="237" spans="1:11" ht="16.5">
      <c r="A237" s="425"/>
      <c r="B237" s="444"/>
      <c r="C237" s="445"/>
      <c r="D237" s="425"/>
      <c r="E237" s="446"/>
      <c r="F237" s="446"/>
      <c r="G237" s="446"/>
      <c r="H237" s="446"/>
      <c r="I237" s="446"/>
      <c r="J237" s="446"/>
      <c r="K237" s="446"/>
    </row>
    <row r="238" spans="1:11" ht="16.5">
      <c r="A238" s="425"/>
      <c r="B238" s="444"/>
      <c r="C238" s="445"/>
      <c r="D238" s="425"/>
      <c r="E238" s="446"/>
      <c r="F238" s="446"/>
      <c r="G238" s="446"/>
      <c r="H238" s="446"/>
      <c r="I238" s="446"/>
      <c r="J238" s="446"/>
      <c r="K238" s="446"/>
    </row>
    <row r="239" spans="1:11" ht="16.5">
      <c r="A239" s="425"/>
      <c r="B239" s="444"/>
      <c r="C239" s="445"/>
      <c r="D239" s="425"/>
      <c r="E239" s="446"/>
      <c r="F239" s="446"/>
      <c r="G239" s="446"/>
      <c r="H239" s="446"/>
      <c r="I239" s="446"/>
      <c r="J239" s="446"/>
      <c r="K239" s="446"/>
    </row>
    <row r="240" spans="1:11" ht="16.5">
      <c r="A240" s="425"/>
      <c r="B240" s="444"/>
      <c r="C240" s="445"/>
      <c r="D240" s="425"/>
      <c r="E240" s="446"/>
      <c r="F240" s="446"/>
      <c r="G240" s="446"/>
      <c r="H240" s="446"/>
      <c r="I240" s="446"/>
      <c r="J240" s="446"/>
      <c r="K240" s="446"/>
    </row>
    <row r="241" spans="1:11" ht="16.5">
      <c r="A241" s="425"/>
      <c r="B241" s="444"/>
      <c r="C241" s="445"/>
      <c r="D241" s="425"/>
      <c r="E241" s="446"/>
      <c r="F241" s="446"/>
      <c r="G241" s="446"/>
      <c r="H241" s="446"/>
      <c r="I241" s="446"/>
      <c r="J241" s="446"/>
      <c r="K241" s="446"/>
    </row>
    <row r="242" spans="1:11" ht="16.5">
      <c r="A242" s="425"/>
      <c r="B242" s="444"/>
      <c r="C242" s="445"/>
      <c r="D242" s="425"/>
      <c r="E242" s="446"/>
      <c r="F242" s="446"/>
      <c r="G242" s="446"/>
      <c r="H242" s="446"/>
      <c r="I242" s="446"/>
      <c r="J242" s="446"/>
      <c r="K242" s="446"/>
    </row>
    <row r="243" spans="1:11" ht="16.5">
      <c r="A243" s="425"/>
      <c r="B243" s="444"/>
      <c r="C243" s="445"/>
      <c r="D243" s="425"/>
      <c r="E243" s="446"/>
      <c r="F243" s="446"/>
      <c r="G243" s="446"/>
      <c r="H243" s="446"/>
      <c r="I243" s="446"/>
      <c r="J243" s="446"/>
      <c r="K243" s="446"/>
    </row>
    <row r="244" spans="1:11" ht="16.5">
      <c r="A244" s="425"/>
      <c r="B244" s="444"/>
      <c r="C244" s="445"/>
      <c r="D244" s="425"/>
      <c r="E244" s="446"/>
      <c r="F244" s="446"/>
      <c r="G244" s="446"/>
      <c r="H244" s="446"/>
      <c r="I244" s="446"/>
      <c r="J244" s="446"/>
      <c r="K244" s="446"/>
    </row>
    <row r="245" spans="1:11" ht="16.5">
      <c r="A245" s="425"/>
      <c r="B245" s="444"/>
      <c r="C245" s="445"/>
      <c r="D245" s="425"/>
      <c r="E245" s="446"/>
      <c r="F245" s="446"/>
      <c r="G245" s="446"/>
      <c r="H245" s="446"/>
      <c r="I245" s="446"/>
      <c r="J245" s="446"/>
      <c r="K245" s="446"/>
    </row>
    <row r="246" spans="1:11" ht="16.5">
      <c r="A246" s="425"/>
      <c r="B246" s="444"/>
      <c r="C246" s="445"/>
      <c r="D246" s="425"/>
      <c r="E246" s="446"/>
      <c r="F246" s="446"/>
      <c r="G246" s="446"/>
      <c r="H246" s="446"/>
      <c r="I246" s="446"/>
      <c r="J246" s="446"/>
      <c r="K246" s="446"/>
    </row>
    <row r="247" spans="1:11" ht="16.5">
      <c r="A247" s="425"/>
      <c r="B247" s="444"/>
      <c r="C247" s="445"/>
      <c r="D247" s="425"/>
      <c r="E247" s="446"/>
      <c r="F247" s="446"/>
      <c r="G247" s="446"/>
      <c r="H247" s="446"/>
      <c r="I247" s="446"/>
      <c r="J247" s="446"/>
      <c r="K247" s="446"/>
    </row>
    <row r="248" spans="1:11" ht="16.5">
      <c r="A248" s="425"/>
      <c r="B248" s="444"/>
      <c r="C248" s="445"/>
      <c r="D248" s="425"/>
      <c r="E248" s="446"/>
      <c r="F248" s="446"/>
      <c r="G248" s="446"/>
      <c r="H248" s="446"/>
      <c r="I248" s="446"/>
      <c r="J248" s="446"/>
      <c r="K248" s="446"/>
    </row>
    <row r="249" spans="1:11" ht="16.5">
      <c r="A249" s="425"/>
      <c r="B249" s="444"/>
      <c r="C249" s="445"/>
      <c r="D249" s="425"/>
      <c r="E249" s="446"/>
      <c r="F249" s="446"/>
      <c r="G249" s="446"/>
      <c r="H249" s="446"/>
      <c r="I249" s="446"/>
      <c r="J249" s="446"/>
      <c r="K249" s="446"/>
    </row>
  </sheetData>
  <sheetProtection/>
  <mergeCells count="5">
    <mergeCell ref="B21:D21"/>
    <mergeCell ref="A3:K3"/>
    <mergeCell ref="A4:K4"/>
    <mergeCell ref="J1:K1"/>
    <mergeCell ref="B2:K2"/>
  </mergeCells>
  <printOptions horizontalCentered="1"/>
  <pageMargins left="0.7086614173228347" right="0.4724409448818898" top="0.7480314960629921" bottom="0.7874015748031497" header="0.5118110236220472" footer="0.4724409448818898"/>
  <pageSetup fitToHeight="0" fitToWidth="1" horizontalDpi="600" verticalDpi="600" orientation="landscape" paperSize="9" scale="77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9"/>
  <sheetViews>
    <sheetView zoomScale="70" zoomScaleNormal="70" zoomScalePageLayoutView="0" workbookViewId="0" topLeftCell="A1">
      <selection activeCell="D8" sqref="D8"/>
    </sheetView>
  </sheetViews>
  <sheetFormatPr defaultColWidth="9.140625" defaultRowHeight="12.75"/>
  <cols>
    <col min="1" max="1" width="6.8515625" style="391" customWidth="1"/>
    <col min="2" max="2" width="39.140625" style="386" customWidth="1"/>
    <col min="3" max="3" width="14.8515625" style="387" customWidth="1"/>
    <col min="4" max="4" width="14.57421875" style="391" customWidth="1"/>
    <col min="5" max="5" width="12.421875" style="391" customWidth="1"/>
    <col min="6" max="6" width="13.8515625" style="370" customWidth="1"/>
    <col min="7" max="7" width="12.421875" style="370" customWidth="1"/>
    <col min="8" max="8" width="14.8515625" style="370" customWidth="1"/>
    <col min="9" max="9" width="14.421875" style="391" customWidth="1"/>
    <col min="10" max="10" width="16.00390625" style="370" customWidth="1"/>
    <col min="11" max="11" width="19.8515625" style="370" customWidth="1"/>
    <col min="12" max="16384" width="9.140625" style="370" customWidth="1"/>
  </cols>
  <sheetData>
    <row r="1" spans="1:11" ht="36.75" customHeight="1">
      <c r="A1" s="370"/>
      <c r="D1" s="387"/>
      <c r="E1" s="370"/>
      <c r="I1" s="408" t="s">
        <v>450</v>
      </c>
      <c r="J1" s="644" t="s">
        <v>462</v>
      </c>
      <c r="K1" s="644"/>
    </row>
    <row r="2" spans="1:11" ht="36.75" customHeight="1">
      <c r="A2" s="370"/>
      <c r="B2" s="661" t="s">
        <v>562</v>
      </c>
      <c r="C2" s="661"/>
      <c r="D2" s="661"/>
      <c r="E2" s="661"/>
      <c r="F2" s="661"/>
      <c r="G2" s="661"/>
      <c r="H2" s="661"/>
      <c r="I2" s="661"/>
      <c r="J2" s="661"/>
      <c r="K2" s="661"/>
    </row>
    <row r="3" spans="1:11" ht="24.75" customHeight="1">
      <c r="A3" s="662" t="s">
        <v>516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39" customHeight="1">
      <c r="A4" s="662" t="s">
        <v>557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16.5">
      <c r="A5" s="425"/>
      <c r="B5" s="444"/>
      <c r="C5" s="445"/>
      <c r="D5" s="425"/>
      <c r="E5" s="425"/>
      <c r="F5" s="446"/>
      <c r="G5" s="446"/>
      <c r="H5" s="446"/>
      <c r="I5" s="425"/>
      <c r="J5" s="446"/>
      <c r="K5" s="446"/>
    </row>
    <row r="6" spans="1:11" s="388" customFormat="1" ht="66">
      <c r="A6" s="426" t="s">
        <v>0</v>
      </c>
      <c r="B6" s="426" t="s">
        <v>302</v>
      </c>
      <c r="C6" s="426" t="s">
        <v>191</v>
      </c>
      <c r="D6" s="426" t="s">
        <v>330</v>
      </c>
      <c r="E6" s="426" t="s">
        <v>331</v>
      </c>
      <c r="F6" s="426" t="s">
        <v>332</v>
      </c>
      <c r="G6" s="426" t="s">
        <v>333</v>
      </c>
      <c r="H6" s="426" t="s">
        <v>334</v>
      </c>
      <c r="I6" s="426" t="s">
        <v>335</v>
      </c>
      <c r="J6" s="426" t="s">
        <v>336</v>
      </c>
      <c r="K6" s="426" t="s">
        <v>586</v>
      </c>
    </row>
    <row r="7" spans="1:11" s="368" customFormat="1" ht="45" customHeight="1">
      <c r="A7" s="431" t="s">
        <v>106</v>
      </c>
      <c r="B7" s="432" t="s">
        <v>384</v>
      </c>
      <c r="C7" s="426"/>
      <c r="D7" s="595"/>
      <c r="E7" s="480"/>
      <c r="F7" s="480"/>
      <c r="G7" s="480"/>
      <c r="H7" s="478"/>
      <c r="I7" s="478"/>
      <c r="J7" s="478"/>
      <c r="K7" s="478"/>
    </row>
    <row r="8" spans="1:11" s="368" customFormat="1" ht="30" customHeight="1">
      <c r="A8" s="431"/>
      <c r="B8" s="432" t="s">
        <v>378</v>
      </c>
      <c r="C8" s="459" t="s">
        <v>325</v>
      </c>
      <c r="D8" s="595"/>
      <c r="E8" s="480"/>
      <c r="F8" s="480"/>
      <c r="G8" s="492"/>
      <c r="H8" s="480"/>
      <c r="I8" s="480"/>
      <c r="J8" s="480"/>
      <c r="K8" s="492"/>
    </row>
    <row r="9" spans="1:11" s="389" customFormat="1" ht="30" customHeight="1">
      <c r="A9" s="469"/>
      <c r="B9" s="471" t="s">
        <v>379</v>
      </c>
      <c r="C9" s="471" t="s">
        <v>324</v>
      </c>
      <c r="D9" s="472"/>
      <c r="E9" s="473"/>
      <c r="F9" s="473"/>
      <c r="G9" s="490"/>
      <c r="H9" s="473"/>
      <c r="I9" s="473"/>
      <c r="J9" s="473"/>
      <c r="K9" s="490"/>
    </row>
    <row r="10" spans="1:11" s="389" customFormat="1" ht="42.75" customHeight="1">
      <c r="A10" s="469"/>
      <c r="B10" s="436" t="s">
        <v>380</v>
      </c>
      <c r="C10" s="471" t="s">
        <v>325</v>
      </c>
      <c r="D10" s="472"/>
      <c r="E10" s="473"/>
      <c r="F10" s="473"/>
      <c r="G10" s="490"/>
      <c r="H10" s="473"/>
      <c r="I10" s="491"/>
      <c r="J10" s="491"/>
      <c r="K10" s="491"/>
    </row>
    <row r="11" spans="1:11" s="368" customFormat="1" ht="36.75" customHeight="1">
      <c r="A11" s="431" t="s">
        <v>107</v>
      </c>
      <c r="B11" s="432" t="s">
        <v>381</v>
      </c>
      <c r="C11" s="426"/>
      <c r="D11" s="595"/>
      <c r="E11" s="480"/>
      <c r="F11" s="480"/>
      <c r="G11" s="492"/>
      <c r="H11" s="478"/>
      <c r="I11" s="478"/>
      <c r="J11" s="480"/>
      <c r="K11" s="492"/>
    </row>
    <row r="12" spans="1:11" s="368" customFormat="1" ht="35.25" customHeight="1">
      <c r="A12" s="431"/>
      <c r="B12" s="432" t="s">
        <v>382</v>
      </c>
      <c r="C12" s="459" t="s">
        <v>325</v>
      </c>
      <c r="D12" s="595"/>
      <c r="E12" s="480"/>
      <c r="F12" s="480"/>
      <c r="G12" s="492"/>
      <c r="H12" s="480"/>
      <c r="I12" s="480"/>
      <c r="J12" s="480"/>
      <c r="K12" s="492"/>
    </row>
    <row r="13" spans="1:11" s="389" customFormat="1" ht="30" customHeight="1">
      <c r="A13" s="469"/>
      <c r="B13" s="471" t="s">
        <v>379</v>
      </c>
      <c r="C13" s="471" t="s">
        <v>324</v>
      </c>
      <c r="D13" s="472"/>
      <c r="E13" s="473"/>
      <c r="F13" s="473"/>
      <c r="G13" s="490"/>
      <c r="H13" s="473"/>
      <c r="I13" s="473"/>
      <c r="J13" s="473"/>
      <c r="K13" s="490"/>
    </row>
    <row r="14" spans="1:11" s="389" customFormat="1" ht="30" customHeight="1">
      <c r="A14" s="469"/>
      <c r="B14" s="436" t="s">
        <v>386</v>
      </c>
      <c r="C14" s="471" t="s">
        <v>325</v>
      </c>
      <c r="D14" s="472"/>
      <c r="E14" s="473"/>
      <c r="F14" s="473"/>
      <c r="G14" s="490"/>
      <c r="H14" s="473"/>
      <c r="I14" s="491"/>
      <c r="J14" s="491"/>
      <c r="K14" s="491"/>
    </row>
    <row r="15" spans="1:11" s="368" customFormat="1" ht="36.75" customHeight="1">
      <c r="A15" s="431" t="s">
        <v>120</v>
      </c>
      <c r="B15" s="432" t="s">
        <v>385</v>
      </c>
      <c r="C15" s="459" t="s">
        <v>325</v>
      </c>
      <c r="D15" s="595"/>
      <c r="E15" s="480"/>
      <c r="F15" s="480"/>
      <c r="G15" s="492"/>
      <c r="H15" s="480"/>
      <c r="I15" s="480"/>
      <c r="J15" s="480"/>
      <c r="K15" s="492"/>
    </row>
    <row r="16" spans="1:11" s="389" customFormat="1" ht="33.75" customHeight="1">
      <c r="A16" s="469"/>
      <c r="B16" s="436" t="s">
        <v>383</v>
      </c>
      <c r="C16" s="471" t="s">
        <v>324</v>
      </c>
      <c r="D16" s="472"/>
      <c r="E16" s="473"/>
      <c r="F16" s="473"/>
      <c r="G16" s="473"/>
      <c r="H16" s="473"/>
      <c r="I16" s="473"/>
      <c r="J16" s="473"/>
      <c r="K16" s="473"/>
    </row>
    <row r="17" spans="1:11" ht="16.5">
      <c r="A17" s="425"/>
      <c r="B17" s="444"/>
      <c r="C17" s="445"/>
      <c r="D17" s="425"/>
      <c r="E17" s="425"/>
      <c r="F17" s="446"/>
      <c r="G17" s="446"/>
      <c r="H17" s="446"/>
      <c r="I17" s="425"/>
      <c r="J17" s="446"/>
      <c r="K17" s="446"/>
    </row>
    <row r="18" spans="1:11" ht="30" customHeight="1">
      <c r="A18" s="425"/>
      <c r="B18" s="658" t="s">
        <v>570</v>
      </c>
      <c r="C18" s="658"/>
      <c r="D18" s="658"/>
      <c r="E18" s="425"/>
      <c r="F18" s="446"/>
      <c r="G18" s="446"/>
      <c r="H18" s="446"/>
      <c r="I18" s="425"/>
      <c r="J18" s="446"/>
      <c r="K18" s="446"/>
    </row>
    <row r="19" spans="1:11" ht="16.5">
      <c r="A19" s="425"/>
      <c r="B19" s="444"/>
      <c r="C19" s="445"/>
      <c r="D19" s="425"/>
      <c r="E19" s="425"/>
      <c r="F19" s="446"/>
      <c r="G19" s="446"/>
      <c r="H19" s="446"/>
      <c r="I19" s="425"/>
      <c r="J19" s="446"/>
      <c r="K19" s="446"/>
    </row>
    <row r="20" spans="1:11" ht="16.5">
      <c r="A20" s="425"/>
      <c r="B20" s="444"/>
      <c r="C20" s="445"/>
      <c r="D20" s="425"/>
      <c r="E20" s="425"/>
      <c r="F20" s="446"/>
      <c r="G20" s="446"/>
      <c r="H20" s="446"/>
      <c r="I20" s="425"/>
      <c r="J20" s="446"/>
      <c r="K20" s="446"/>
    </row>
    <row r="21" spans="1:11" ht="16.5">
      <c r="A21" s="425"/>
      <c r="B21" s="444"/>
      <c r="C21" s="445"/>
      <c r="D21" s="425"/>
      <c r="E21" s="425"/>
      <c r="F21" s="446"/>
      <c r="G21" s="446"/>
      <c r="H21" s="446"/>
      <c r="I21" s="425"/>
      <c r="J21" s="446"/>
      <c r="K21" s="446"/>
    </row>
    <row r="22" spans="1:11" ht="16.5">
      <c r="A22" s="425"/>
      <c r="B22" s="444"/>
      <c r="C22" s="445"/>
      <c r="D22" s="425"/>
      <c r="E22" s="425"/>
      <c r="F22" s="446"/>
      <c r="G22" s="446"/>
      <c r="H22" s="446"/>
      <c r="I22" s="425"/>
      <c r="J22" s="446"/>
      <c r="K22" s="446"/>
    </row>
    <row r="23" spans="1:11" ht="16.5">
      <c r="A23" s="425"/>
      <c r="B23" s="444"/>
      <c r="C23" s="445"/>
      <c r="D23" s="425"/>
      <c r="E23" s="425"/>
      <c r="F23" s="446"/>
      <c r="G23" s="446"/>
      <c r="H23" s="446"/>
      <c r="I23" s="425"/>
      <c r="J23" s="446"/>
      <c r="K23" s="446"/>
    </row>
    <row r="24" spans="1:11" ht="16.5">
      <c r="A24" s="425"/>
      <c r="B24" s="444"/>
      <c r="C24" s="445"/>
      <c r="D24" s="425"/>
      <c r="E24" s="425"/>
      <c r="F24" s="446"/>
      <c r="G24" s="446"/>
      <c r="H24" s="446"/>
      <c r="I24" s="425"/>
      <c r="J24" s="446"/>
      <c r="K24" s="446"/>
    </row>
    <row r="25" spans="1:11" ht="16.5">
      <c r="A25" s="425"/>
      <c r="B25" s="444"/>
      <c r="C25" s="445"/>
      <c r="D25" s="425"/>
      <c r="E25" s="425"/>
      <c r="F25" s="446"/>
      <c r="G25" s="446"/>
      <c r="H25" s="446"/>
      <c r="I25" s="425"/>
      <c r="J25" s="446"/>
      <c r="K25" s="446"/>
    </row>
    <row r="26" spans="1:11" ht="16.5">
      <c r="A26" s="425"/>
      <c r="B26" s="444"/>
      <c r="C26" s="445"/>
      <c r="D26" s="425"/>
      <c r="E26" s="425"/>
      <c r="F26" s="446"/>
      <c r="G26" s="446"/>
      <c r="H26" s="446"/>
      <c r="I26" s="425"/>
      <c r="J26" s="446"/>
      <c r="K26" s="446"/>
    </row>
    <row r="27" spans="1:11" ht="16.5">
      <c r="A27" s="425"/>
      <c r="B27" s="444"/>
      <c r="C27" s="445"/>
      <c r="D27" s="425"/>
      <c r="E27" s="425"/>
      <c r="F27" s="446"/>
      <c r="G27" s="446"/>
      <c r="H27" s="446"/>
      <c r="I27" s="425"/>
      <c r="J27" s="446"/>
      <c r="K27" s="446"/>
    </row>
    <row r="28" spans="1:11" ht="16.5">
      <c r="A28" s="425"/>
      <c r="B28" s="444"/>
      <c r="C28" s="445"/>
      <c r="D28" s="425"/>
      <c r="E28" s="425"/>
      <c r="F28" s="446"/>
      <c r="G28" s="446"/>
      <c r="H28" s="446"/>
      <c r="I28" s="425"/>
      <c r="J28" s="446"/>
      <c r="K28" s="446"/>
    </row>
    <row r="29" spans="1:11" ht="16.5">
      <c r="A29" s="425"/>
      <c r="B29" s="444"/>
      <c r="C29" s="445"/>
      <c r="D29" s="425"/>
      <c r="E29" s="425"/>
      <c r="F29" s="446"/>
      <c r="G29" s="446"/>
      <c r="H29" s="446"/>
      <c r="I29" s="425"/>
      <c r="J29" s="446"/>
      <c r="K29" s="446"/>
    </row>
    <row r="30" spans="1:11" ht="16.5">
      <c r="A30" s="425"/>
      <c r="B30" s="444"/>
      <c r="C30" s="445"/>
      <c r="D30" s="425"/>
      <c r="E30" s="425"/>
      <c r="F30" s="446"/>
      <c r="G30" s="446"/>
      <c r="H30" s="446"/>
      <c r="I30" s="425"/>
      <c r="J30" s="446"/>
      <c r="K30" s="446"/>
    </row>
    <row r="31" spans="1:11" ht="16.5">
      <c r="A31" s="425"/>
      <c r="B31" s="444"/>
      <c r="C31" s="445"/>
      <c r="D31" s="425"/>
      <c r="E31" s="425"/>
      <c r="F31" s="446"/>
      <c r="G31" s="446"/>
      <c r="H31" s="446"/>
      <c r="I31" s="425"/>
      <c r="J31" s="446"/>
      <c r="K31" s="446"/>
    </row>
    <row r="32" spans="1:11" ht="16.5">
      <c r="A32" s="425"/>
      <c r="B32" s="444"/>
      <c r="C32" s="445"/>
      <c r="D32" s="425"/>
      <c r="E32" s="425"/>
      <c r="F32" s="446"/>
      <c r="G32" s="446"/>
      <c r="H32" s="446"/>
      <c r="I32" s="425"/>
      <c r="J32" s="446"/>
      <c r="K32" s="446"/>
    </row>
    <row r="33" spans="1:11" ht="16.5">
      <c r="A33" s="425"/>
      <c r="B33" s="444"/>
      <c r="C33" s="445"/>
      <c r="D33" s="425"/>
      <c r="E33" s="425"/>
      <c r="F33" s="446"/>
      <c r="G33" s="446"/>
      <c r="H33" s="446"/>
      <c r="I33" s="425"/>
      <c r="J33" s="446"/>
      <c r="K33" s="446"/>
    </row>
    <row r="34" spans="1:11" ht="16.5">
      <c r="A34" s="425"/>
      <c r="B34" s="444"/>
      <c r="C34" s="445"/>
      <c r="D34" s="425"/>
      <c r="E34" s="425"/>
      <c r="F34" s="446"/>
      <c r="G34" s="446"/>
      <c r="H34" s="446"/>
      <c r="I34" s="425"/>
      <c r="J34" s="446"/>
      <c r="K34" s="446"/>
    </row>
    <row r="35" spans="1:11" ht="16.5">
      <c r="A35" s="425"/>
      <c r="B35" s="444"/>
      <c r="C35" s="445"/>
      <c r="D35" s="425"/>
      <c r="E35" s="425"/>
      <c r="F35" s="446"/>
      <c r="G35" s="446"/>
      <c r="H35" s="446"/>
      <c r="I35" s="425"/>
      <c r="J35" s="446"/>
      <c r="K35" s="446"/>
    </row>
    <row r="36" spans="1:11" ht="16.5">
      <c r="A36" s="425"/>
      <c r="B36" s="444"/>
      <c r="C36" s="445"/>
      <c r="D36" s="425"/>
      <c r="E36" s="425"/>
      <c r="F36" s="446"/>
      <c r="G36" s="446"/>
      <c r="H36" s="446"/>
      <c r="I36" s="425"/>
      <c r="J36" s="446"/>
      <c r="K36" s="446"/>
    </row>
    <row r="37" spans="1:11" ht="16.5">
      <c r="A37" s="425"/>
      <c r="B37" s="444"/>
      <c r="C37" s="445"/>
      <c r="D37" s="425"/>
      <c r="E37" s="425"/>
      <c r="F37" s="446"/>
      <c r="G37" s="446"/>
      <c r="H37" s="446"/>
      <c r="I37" s="425"/>
      <c r="J37" s="446"/>
      <c r="K37" s="446"/>
    </row>
    <row r="38" spans="1:11" ht="16.5">
      <c r="A38" s="425"/>
      <c r="B38" s="444"/>
      <c r="C38" s="445"/>
      <c r="D38" s="425"/>
      <c r="E38" s="425"/>
      <c r="F38" s="446"/>
      <c r="G38" s="446"/>
      <c r="H38" s="446"/>
      <c r="I38" s="425"/>
      <c r="J38" s="446"/>
      <c r="K38" s="446"/>
    </row>
    <row r="39" spans="1:11" ht="16.5">
      <c r="A39" s="425"/>
      <c r="B39" s="444"/>
      <c r="C39" s="445"/>
      <c r="D39" s="425"/>
      <c r="E39" s="425"/>
      <c r="F39" s="446"/>
      <c r="G39" s="446"/>
      <c r="H39" s="446"/>
      <c r="I39" s="425"/>
      <c r="J39" s="446"/>
      <c r="K39" s="446"/>
    </row>
    <row r="40" spans="1:11" ht="16.5">
      <c r="A40" s="425"/>
      <c r="B40" s="444"/>
      <c r="C40" s="445"/>
      <c r="D40" s="425"/>
      <c r="E40" s="425"/>
      <c r="F40" s="446"/>
      <c r="G40" s="446"/>
      <c r="H40" s="446"/>
      <c r="I40" s="425"/>
      <c r="J40" s="446"/>
      <c r="K40" s="446"/>
    </row>
    <row r="41" spans="1:11" ht="16.5">
      <c r="A41" s="425"/>
      <c r="B41" s="444"/>
      <c r="C41" s="445"/>
      <c r="D41" s="425"/>
      <c r="E41" s="425"/>
      <c r="F41" s="446"/>
      <c r="G41" s="446"/>
      <c r="H41" s="446"/>
      <c r="I41" s="425"/>
      <c r="J41" s="446"/>
      <c r="K41" s="446"/>
    </row>
    <row r="42" spans="1:11" ht="16.5">
      <c r="A42" s="425"/>
      <c r="B42" s="444"/>
      <c r="C42" s="445"/>
      <c r="D42" s="425"/>
      <c r="E42" s="425"/>
      <c r="F42" s="446"/>
      <c r="G42" s="446"/>
      <c r="H42" s="446"/>
      <c r="I42" s="425"/>
      <c r="J42" s="446"/>
      <c r="K42" s="446"/>
    </row>
    <row r="43" spans="1:11" ht="16.5">
      <c r="A43" s="425"/>
      <c r="B43" s="444"/>
      <c r="C43" s="445"/>
      <c r="D43" s="425"/>
      <c r="E43" s="425"/>
      <c r="F43" s="446"/>
      <c r="G43" s="446"/>
      <c r="H43" s="446"/>
      <c r="I43" s="425"/>
      <c r="J43" s="446"/>
      <c r="K43" s="446"/>
    </row>
    <row r="44" spans="1:11" ht="16.5">
      <c r="A44" s="425"/>
      <c r="B44" s="444"/>
      <c r="C44" s="445"/>
      <c r="D44" s="425"/>
      <c r="E44" s="425"/>
      <c r="F44" s="446"/>
      <c r="G44" s="446"/>
      <c r="H44" s="446"/>
      <c r="I44" s="425"/>
      <c r="J44" s="446"/>
      <c r="K44" s="446"/>
    </row>
    <row r="45" spans="1:11" ht="16.5">
      <c r="A45" s="425"/>
      <c r="B45" s="444"/>
      <c r="C45" s="445"/>
      <c r="D45" s="425"/>
      <c r="E45" s="425"/>
      <c r="F45" s="446"/>
      <c r="G45" s="446"/>
      <c r="H45" s="446"/>
      <c r="I45" s="425"/>
      <c r="J45" s="446"/>
      <c r="K45" s="446"/>
    </row>
    <row r="46" spans="1:11" ht="16.5">
      <c r="A46" s="425"/>
      <c r="B46" s="444"/>
      <c r="C46" s="445"/>
      <c r="D46" s="425"/>
      <c r="E46" s="425"/>
      <c r="F46" s="446"/>
      <c r="G46" s="446"/>
      <c r="H46" s="446"/>
      <c r="I46" s="425"/>
      <c r="J46" s="446"/>
      <c r="K46" s="446"/>
    </row>
    <row r="47" spans="1:11" ht="16.5">
      <c r="A47" s="425"/>
      <c r="B47" s="444"/>
      <c r="C47" s="445"/>
      <c r="D47" s="425"/>
      <c r="E47" s="425"/>
      <c r="F47" s="446"/>
      <c r="G47" s="446"/>
      <c r="H47" s="446"/>
      <c r="I47" s="425"/>
      <c r="J47" s="446"/>
      <c r="K47" s="446"/>
    </row>
    <row r="48" spans="1:11" ht="16.5">
      <c r="A48" s="425"/>
      <c r="B48" s="444"/>
      <c r="C48" s="445"/>
      <c r="D48" s="425"/>
      <c r="E48" s="425"/>
      <c r="F48" s="446"/>
      <c r="G48" s="446"/>
      <c r="H48" s="446"/>
      <c r="I48" s="425"/>
      <c r="J48" s="446"/>
      <c r="K48" s="446"/>
    </row>
    <row r="49" spans="1:11" ht="16.5">
      <c r="A49" s="425"/>
      <c r="B49" s="444"/>
      <c r="C49" s="445"/>
      <c r="D49" s="425"/>
      <c r="E49" s="425"/>
      <c r="F49" s="446"/>
      <c r="G49" s="446"/>
      <c r="H49" s="446"/>
      <c r="I49" s="425"/>
      <c r="J49" s="446"/>
      <c r="K49" s="446"/>
    </row>
    <row r="50" spans="1:11" ht="16.5">
      <c r="A50" s="425"/>
      <c r="B50" s="444"/>
      <c r="C50" s="445"/>
      <c r="D50" s="425"/>
      <c r="E50" s="425"/>
      <c r="F50" s="446"/>
      <c r="G50" s="446"/>
      <c r="H50" s="446"/>
      <c r="I50" s="425"/>
      <c r="J50" s="446"/>
      <c r="K50" s="446"/>
    </row>
    <row r="51" spans="1:11" ht="16.5">
      <c r="A51" s="425"/>
      <c r="B51" s="444"/>
      <c r="C51" s="445"/>
      <c r="D51" s="425"/>
      <c r="E51" s="425"/>
      <c r="F51" s="446"/>
      <c r="G51" s="446"/>
      <c r="H51" s="446"/>
      <c r="I51" s="425"/>
      <c r="J51" s="446"/>
      <c r="K51" s="446"/>
    </row>
    <row r="52" spans="1:11" ht="16.5">
      <c r="A52" s="425"/>
      <c r="B52" s="444"/>
      <c r="C52" s="445"/>
      <c r="D52" s="425"/>
      <c r="E52" s="425"/>
      <c r="F52" s="446"/>
      <c r="G52" s="446"/>
      <c r="H52" s="446"/>
      <c r="I52" s="425"/>
      <c r="J52" s="446"/>
      <c r="K52" s="446"/>
    </row>
    <row r="53" spans="1:11" ht="16.5">
      <c r="A53" s="425"/>
      <c r="B53" s="444"/>
      <c r="C53" s="445"/>
      <c r="D53" s="425"/>
      <c r="E53" s="425"/>
      <c r="F53" s="446"/>
      <c r="G53" s="446"/>
      <c r="H53" s="446"/>
      <c r="I53" s="425"/>
      <c r="J53" s="446"/>
      <c r="K53" s="446"/>
    </row>
    <row r="54" spans="1:11" ht="16.5">
      <c r="A54" s="425"/>
      <c r="B54" s="444"/>
      <c r="C54" s="445"/>
      <c r="D54" s="425"/>
      <c r="E54" s="425"/>
      <c r="F54" s="446"/>
      <c r="G54" s="446"/>
      <c r="H54" s="446"/>
      <c r="I54" s="425"/>
      <c r="J54" s="446"/>
      <c r="K54" s="446"/>
    </row>
    <row r="55" spans="1:11" ht="16.5">
      <c r="A55" s="425"/>
      <c r="B55" s="444"/>
      <c r="C55" s="445"/>
      <c r="D55" s="425"/>
      <c r="E55" s="425"/>
      <c r="F55" s="446"/>
      <c r="G55" s="446"/>
      <c r="H55" s="446"/>
      <c r="I55" s="425"/>
      <c r="J55" s="446"/>
      <c r="K55" s="446"/>
    </row>
    <row r="56" spans="1:11" ht="16.5">
      <c r="A56" s="425"/>
      <c r="B56" s="444"/>
      <c r="C56" s="445"/>
      <c r="D56" s="425"/>
      <c r="E56" s="425"/>
      <c r="F56" s="446"/>
      <c r="G56" s="446"/>
      <c r="H56" s="446"/>
      <c r="I56" s="425"/>
      <c r="J56" s="446"/>
      <c r="K56" s="446"/>
    </row>
    <row r="57" spans="1:11" ht="16.5">
      <c r="A57" s="425"/>
      <c r="B57" s="444"/>
      <c r="C57" s="445"/>
      <c r="D57" s="425"/>
      <c r="E57" s="425"/>
      <c r="F57" s="446"/>
      <c r="G57" s="446"/>
      <c r="H57" s="446"/>
      <c r="I57" s="425"/>
      <c r="J57" s="446"/>
      <c r="K57" s="446"/>
    </row>
    <row r="58" spans="1:11" ht="16.5">
      <c r="A58" s="425"/>
      <c r="B58" s="444"/>
      <c r="C58" s="445"/>
      <c r="D58" s="425"/>
      <c r="E58" s="425"/>
      <c r="F58" s="446"/>
      <c r="G58" s="446"/>
      <c r="H58" s="446"/>
      <c r="I58" s="425"/>
      <c r="J58" s="446"/>
      <c r="K58" s="446"/>
    </row>
    <row r="59" spans="1:11" ht="16.5">
      <c r="A59" s="425"/>
      <c r="B59" s="444"/>
      <c r="C59" s="445"/>
      <c r="D59" s="425"/>
      <c r="E59" s="425"/>
      <c r="F59" s="446"/>
      <c r="G59" s="446"/>
      <c r="H59" s="446"/>
      <c r="I59" s="425"/>
      <c r="J59" s="446"/>
      <c r="K59" s="446"/>
    </row>
    <row r="60" spans="1:11" ht="16.5">
      <c r="A60" s="425"/>
      <c r="B60" s="444"/>
      <c r="C60" s="445"/>
      <c r="D60" s="425"/>
      <c r="E60" s="425"/>
      <c r="F60" s="446"/>
      <c r="G60" s="446"/>
      <c r="H60" s="446"/>
      <c r="I60" s="425"/>
      <c r="J60" s="446"/>
      <c r="K60" s="446"/>
    </row>
    <row r="61" spans="1:11" ht="16.5">
      <c r="A61" s="425"/>
      <c r="B61" s="444"/>
      <c r="C61" s="445"/>
      <c r="D61" s="425"/>
      <c r="E61" s="425"/>
      <c r="F61" s="446"/>
      <c r="G61" s="446"/>
      <c r="H61" s="446"/>
      <c r="I61" s="425"/>
      <c r="J61" s="446"/>
      <c r="K61" s="446"/>
    </row>
    <row r="62" spans="1:11" ht="16.5">
      <c r="A62" s="425"/>
      <c r="B62" s="444"/>
      <c r="C62" s="445"/>
      <c r="D62" s="425"/>
      <c r="E62" s="425"/>
      <c r="F62" s="446"/>
      <c r="G62" s="446"/>
      <c r="H62" s="446"/>
      <c r="I62" s="425"/>
      <c r="J62" s="446"/>
      <c r="K62" s="446"/>
    </row>
    <row r="63" spans="1:11" ht="16.5">
      <c r="A63" s="425"/>
      <c r="B63" s="444"/>
      <c r="C63" s="445"/>
      <c r="D63" s="425"/>
      <c r="E63" s="425"/>
      <c r="F63" s="446"/>
      <c r="G63" s="446"/>
      <c r="H63" s="446"/>
      <c r="I63" s="425"/>
      <c r="J63" s="446"/>
      <c r="K63" s="446"/>
    </row>
    <row r="64" spans="1:11" ht="16.5">
      <c r="A64" s="425"/>
      <c r="B64" s="444"/>
      <c r="C64" s="445"/>
      <c r="D64" s="425"/>
      <c r="E64" s="425"/>
      <c r="F64" s="446"/>
      <c r="G64" s="446"/>
      <c r="H64" s="446"/>
      <c r="I64" s="425"/>
      <c r="J64" s="446"/>
      <c r="K64" s="446"/>
    </row>
    <row r="65" spans="1:11" ht="16.5">
      <c r="A65" s="425"/>
      <c r="B65" s="444"/>
      <c r="C65" s="445"/>
      <c r="D65" s="425"/>
      <c r="E65" s="425"/>
      <c r="F65" s="446"/>
      <c r="G65" s="446"/>
      <c r="H65" s="446"/>
      <c r="I65" s="425"/>
      <c r="J65" s="446"/>
      <c r="K65" s="446"/>
    </row>
    <row r="66" spans="1:11" ht="16.5">
      <c r="A66" s="425"/>
      <c r="B66" s="444"/>
      <c r="C66" s="445"/>
      <c r="D66" s="425"/>
      <c r="E66" s="425"/>
      <c r="F66" s="446"/>
      <c r="G66" s="446"/>
      <c r="H66" s="446"/>
      <c r="I66" s="425"/>
      <c r="J66" s="446"/>
      <c r="K66" s="446"/>
    </row>
    <row r="67" spans="1:11" ht="16.5">
      <c r="A67" s="425"/>
      <c r="B67" s="444"/>
      <c r="C67" s="445"/>
      <c r="D67" s="425"/>
      <c r="E67" s="425"/>
      <c r="F67" s="446"/>
      <c r="G67" s="446"/>
      <c r="H67" s="446"/>
      <c r="I67" s="425"/>
      <c r="J67" s="446"/>
      <c r="K67" s="446"/>
    </row>
    <row r="68" spans="1:11" ht="16.5">
      <c r="A68" s="425"/>
      <c r="B68" s="444"/>
      <c r="C68" s="445"/>
      <c r="D68" s="425"/>
      <c r="E68" s="425"/>
      <c r="F68" s="446"/>
      <c r="G68" s="446"/>
      <c r="H68" s="446"/>
      <c r="I68" s="425"/>
      <c r="J68" s="446"/>
      <c r="K68" s="446"/>
    </row>
    <row r="69" spans="1:11" ht="16.5">
      <c r="A69" s="425"/>
      <c r="B69" s="444"/>
      <c r="C69" s="445"/>
      <c r="D69" s="425"/>
      <c r="E69" s="425"/>
      <c r="F69" s="446"/>
      <c r="G69" s="446"/>
      <c r="H69" s="446"/>
      <c r="I69" s="425"/>
      <c r="J69" s="446"/>
      <c r="K69" s="446"/>
    </row>
    <row r="70" spans="1:11" ht="16.5">
      <c r="A70" s="425"/>
      <c r="B70" s="444"/>
      <c r="C70" s="445"/>
      <c r="D70" s="425"/>
      <c r="E70" s="425"/>
      <c r="F70" s="446"/>
      <c r="G70" s="446"/>
      <c r="H70" s="446"/>
      <c r="I70" s="425"/>
      <c r="J70" s="446"/>
      <c r="K70" s="446"/>
    </row>
    <row r="71" spans="1:11" ht="16.5">
      <c r="A71" s="425"/>
      <c r="B71" s="444"/>
      <c r="C71" s="445"/>
      <c r="D71" s="425"/>
      <c r="E71" s="425"/>
      <c r="F71" s="446"/>
      <c r="G71" s="446"/>
      <c r="H71" s="446"/>
      <c r="I71" s="425"/>
      <c r="J71" s="446"/>
      <c r="K71" s="446"/>
    </row>
    <row r="72" spans="1:11" ht="16.5">
      <c r="A72" s="425"/>
      <c r="B72" s="444"/>
      <c r="C72" s="445"/>
      <c r="D72" s="425"/>
      <c r="E72" s="425"/>
      <c r="F72" s="446"/>
      <c r="G72" s="446"/>
      <c r="H72" s="446"/>
      <c r="I72" s="425"/>
      <c r="J72" s="446"/>
      <c r="K72" s="446"/>
    </row>
    <row r="73" spans="1:11" ht="16.5">
      <c r="A73" s="425"/>
      <c r="B73" s="444"/>
      <c r="C73" s="445"/>
      <c r="D73" s="425"/>
      <c r="E73" s="425"/>
      <c r="F73" s="446"/>
      <c r="G73" s="446"/>
      <c r="H73" s="446"/>
      <c r="I73" s="425"/>
      <c r="J73" s="446"/>
      <c r="K73" s="446"/>
    </row>
    <row r="74" spans="1:11" ht="16.5">
      <c r="A74" s="425"/>
      <c r="B74" s="444"/>
      <c r="C74" s="445"/>
      <c r="D74" s="425"/>
      <c r="E74" s="425"/>
      <c r="F74" s="446"/>
      <c r="G74" s="446"/>
      <c r="H74" s="446"/>
      <c r="I74" s="425"/>
      <c r="J74" s="446"/>
      <c r="K74" s="446"/>
    </row>
    <row r="75" spans="1:11" ht="16.5">
      <c r="A75" s="425"/>
      <c r="B75" s="444"/>
      <c r="C75" s="445"/>
      <c r="D75" s="425"/>
      <c r="E75" s="425"/>
      <c r="F75" s="446"/>
      <c r="G75" s="446"/>
      <c r="H75" s="446"/>
      <c r="I75" s="425"/>
      <c r="J75" s="446"/>
      <c r="K75" s="446"/>
    </row>
    <row r="76" spans="1:11" ht="16.5">
      <c r="A76" s="425"/>
      <c r="B76" s="444"/>
      <c r="C76" s="445"/>
      <c r="D76" s="425"/>
      <c r="E76" s="425"/>
      <c r="F76" s="446"/>
      <c r="G76" s="446"/>
      <c r="H76" s="446"/>
      <c r="I76" s="425"/>
      <c r="J76" s="446"/>
      <c r="K76" s="446"/>
    </row>
    <row r="77" spans="1:11" ht="16.5">
      <c r="A77" s="425"/>
      <c r="B77" s="444"/>
      <c r="C77" s="445"/>
      <c r="D77" s="425"/>
      <c r="E77" s="425"/>
      <c r="F77" s="446"/>
      <c r="G77" s="446"/>
      <c r="H77" s="446"/>
      <c r="I77" s="425"/>
      <c r="J77" s="446"/>
      <c r="K77" s="446"/>
    </row>
    <row r="78" spans="1:11" ht="16.5">
      <c r="A78" s="425"/>
      <c r="B78" s="444"/>
      <c r="C78" s="445"/>
      <c r="D78" s="425"/>
      <c r="E78" s="425"/>
      <c r="F78" s="446"/>
      <c r="G78" s="446"/>
      <c r="H78" s="446"/>
      <c r="I78" s="425"/>
      <c r="J78" s="446"/>
      <c r="K78" s="446"/>
    </row>
    <row r="79" spans="1:11" ht="16.5">
      <c r="A79" s="425"/>
      <c r="B79" s="444"/>
      <c r="C79" s="445"/>
      <c r="D79" s="425"/>
      <c r="E79" s="425"/>
      <c r="F79" s="446"/>
      <c r="G79" s="446"/>
      <c r="H79" s="446"/>
      <c r="I79" s="425"/>
      <c r="J79" s="446"/>
      <c r="K79" s="446"/>
    </row>
    <row r="80" spans="1:11" ht="16.5">
      <c r="A80" s="425"/>
      <c r="B80" s="444"/>
      <c r="C80" s="445"/>
      <c r="D80" s="425"/>
      <c r="E80" s="425"/>
      <c r="F80" s="446"/>
      <c r="G80" s="446"/>
      <c r="H80" s="446"/>
      <c r="I80" s="425"/>
      <c r="J80" s="446"/>
      <c r="K80" s="446"/>
    </row>
    <row r="81" spans="1:11" ht="16.5">
      <c r="A81" s="425"/>
      <c r="B81" s="444"/>
      <c r="C81" s="445"/>
      <c r="D81" s="425"/>
      <c r="E81" s="425"/>
      <c r="F81" s="446"/>
      <c r="G81" s="446"/>
      <c r="H81" s="446"/>
      <c r="I81" s="425"/>
      <c r="J81" s="446"/>
      <c r="K81" s="446"/>
    </row>
    <row r="82" spans="1:11" ht="16.5">
      <c r="A82" s="425"/>
      <c r="B82" s="444"/>
      <c r="C82" s="445"/>
      <c r="D82" s="425"/>
      <c r="E82" s="425"/>
      <c r="F82" s="446"/>
      <c r="G82" s="446"/>
      <c r="H82" s="446"/>
      <c r="I82" s="425"/>
      <c r="J82" s="446"/>
      <c r="K82" s="446"/>
    </row>
    <row r="83" spans="1:11" ht="16.5">
      <c r="A83" s="425"/>
      <c r="B83" s="444"/>
      <c r="C83" s="445"/>
      <c r="D83" s="425"/>
      <c r="E83" s="425"/>
      <c r="F83" s="446"/>
      <c r="G83" s="446"/>
      <c r="H83" s="446"/>
      <c r="I83" s="425"/>
      <c r="J83" s="446"/>
      <c r="K83" s="446"/>
    </row>
    <row r="84" spans="1:11" ht="16.5">
      <c r="A84" s="425"/>
      <c r="B84" s="444"/>
      <c r="C84" s="445"/>
      <c r="D84" s="425"/>
      <c r="E84" s="425"/>
      <c r="F84" s="446"/>
      <c r="G84" s="446"/>
      <c r="H84" s="446"/>
      <c r="I84" s="425"/>
      <c r="J84" s="446"/>
      <c r="K84" s="446"/>
    </row>
    <row r="85" spans="1:11" ht="16.5">
      <c r="A85" s="425"/>
      <c r="B85" s="444"/>
      <c r="C85" s="445"/>
      <c r="D85" s="425"/>
      <c r="E85" s="425"/>
      <c r="F85" s="446"/>
      <c r="G85" s="446"/>
      <c r="H85" s="446"/>
      <c r="I85" s="425"/>
      <c r="J85" s="446"/>
      <c r="K85" s="446"/>
    </row>
    <row r="86" spans="1:11" ht="16.5">
      <c r="A86" s="425"/>
      <c r="B86" s="444"/>
      <c r="C86" s="445"/>
      <c r="D86" s="425"/>
      <c r="E86" s="425"/>
      <c r="F86" s="446"/>
      <c r="G86" s="446"/>
      <c r="H86" s="446"/>
      <c r="I86" s="425"/>
      <c r="J86" s="446"/>
      <c r="K86" s="446"/>
    </row>
    <row r="87" spans="1:11" ht="16.5">
      <c r="A87" s="425"/>
      <c r="B87" s="444"/>
      <c r="C87" s="445"/>
      <c r="D87" s="425"/>
      <c r="E87" s="425"/>
      <c r="F87" s="446"/>
      <c r="G87" s="446"/>
      <c r="H87" s="446"/>
      <c r="I87" s="425"/>
      <c r="J87" s="446"/>
      <c r="K87" s="446"/>
    </row>
    <row r="88" spans="1:11" ht="16.5">
      <c r="A88" s="425"/>
      <c r="B88" s="444"/>
      <c r="C88" s="445"/>
      <c r="D88" s="425"/>
      <c r="E88" s="425"/>
      <c r="F88" s="446"/>
      <c r="G88" s="446"/>
      <c r="H88" s="446"/>
      <c r="I88" s="425"/>
      <c r="J88" s="446"/>
      <c r="K88" s="446"/>
    </row>
    <row r="89" spans="1:11" ht="16.5">
      <c r="A89" s="425"/>
      <c r="B89" s="444"/>
      <c r="C89" s="445"/>
      <c r="D89" s="425"/>
      <c r="E89" s="425"/>
      <c r="F89" s="446"/>
      <c r="G89" s="446"/>
      <c r="H89" s="446"/>
      <c r="I89" s="425"/>
      <c r="J89" s="446"/>
      <c r="K89" s="446"/>
    </row>
    <row r="90" spans="1:11" ht="16.5">
      <c r="A90" s="425"/>
      <c r="B90" s="444"/>
      <c r="C90" s="445"/>
      <c r="D90" s="425"/>
      <c r="E90" s="425"/>
      <c r="F90" s="446"/>
      <c r="G90" s="446"/>
      <c r="H90" s="446"/>
      <c r="I90" s="425"/>
      <c r="J90" s="446"/>
      <c r="K90" s="446"/>
    </row>
    <row r="91" spans="1:11" ht="16.5">
      <c r="A91" s="425"/>
      <c r="B91" s="444"/>
      <c r="C91" s="445"/>
      <c r="D91" s="425"/>
      <c r="E91" s="425"/>
      <c r="F91" s="446"/>
      <c r="G91" s="446"/>
      <c r="H91" s="446"/>
      <c r="I91" s="425"/>
      <c r="J91" s="446"/>
      <c r="K91" s="446"/>
    </row>
    <row r="92" spans="1:11" ht="16.5">
      <c r="A92" s="425"/>
      <c r="B92" s="444"/>
      <c r="C92" s="445"/>
      <c r="D92" s="425"/>
      <c r="E92" s="425"/>
      <c r="F92" s="446"/>
      <c r="G92" s="446"/>
      <c r="H92" s="446"/>
      <c r="I92" s="425"/>
      <c r="J92" s="446"/>
      <c r="K92" s="446"/>
    </row>
    <row r="93" spans="1:11" ht="16.5">
      <c r="A93" s="425"/>
      <c r="B93" s="444"/>
      <c r="C93" s="445"/>
      <c r="D93" s="425"/>
      <c r="E93" s="425"/>
      <c r="F93" s="446"/>
      <c r="G93" s="446"/>
      <c r="H93" s="446"/>
      <c r="I93" s="425"/>
      <c r="J93" s="446"/>
      <c r="K93" s="446"/>
    </row>
    <row r="94" spans="1:11" ht="16.5">
      <c r="A94" s="425"/>
      <c r="B94" s="444"/>
      <c r="C94" s="445"/>
      <c r="D94" s="425"/>
      <c r="E94" s="425"/>
      <c r="F94" s="446"/>
      <c r="G94" s="446"/>
      <c r="H94" s="446"/>
      <c r="I94" s="425"/>
      <c r="J94" s="446"/>
      <c r="K94" s="446"/>
    </row>
    <row r="95" spans="1:11" ht="16.5">
      <c r="A95" s="425"/>
      <c r="B95" s="444"/>
      <c r="C95" s="445"/>
      <c r="D95" s="425"/>
      <c r="E95" s="425"/>
      <c r="F95" s="446"/>
      <c r="G95" s="446"/>
      <c r="H95" s="446"/>
      <c r="I95" s="425"/>
      <c r="J95" s="446"/>
      <c r="K95" s="446"/>
    </row>
    <row r="96" spans="1:11" ht="16.5">
      <c r="A96" s="425"/>
      <c r="B96" s="444"/>
      <c r="C96" s="445"/>
      <c r="D96" s="425"/>
      <c r="E96" s="425"/>
      <c r="F96" s="446"/>
      <c r="G96" s="446"/>
      <c r="H96" s="446"/>
      <c r="I96" s="425"/>
      <c r="J96" s="446"/>
      <c r="K96" s="446"/>
    </row>
    <row r="97" spans="1:11" ht="16.5">
      <c r="A97" s="425"/>
      <c r="B97" s="444"/>
      <c r="C97" s="445"/>
      <c r="D97" s="425"/>
      <c r="E97" s="425"/>
      <c r="F97" s="446"/>
      <c r="G97" s="446"/>
      <c r="H97" s="446"/>
      <c r="I97" s="425"/>
      <c r="J97" s="446"/>
      <c r="K97" s="446"/>
    </row>
    <row r="98" spans="1:11" ht="16.5">
      <c r="A98" s="425"/>
      <c r="B98" s="444"/>
      <c r="C98" s="445"/>
      <c r="D98" s="425"/>
      <c r="E98" s="425"/>
      <c r="F98" s="446"/>
      <c r="G98" s="446"/>
      <c r="H98" s="446"/>
      <c r="I98" s="425"/>
      <c r="J98" s="446"/>
      <c r="K98" s="446"/>
    </row>
    <row r="99" spans="1:11" ht="16.5">
      <c r="A99" s="425"/>
      <c r="B99" s="444"/>
      <c r="C99" s="445"/>
      <c r="D99" s="425"/>
      <c r="E99" s="425"/>
      <c r="F99" s="446"/>
      <c r="G99" s="446"/>
      <c r="H99" s="446"/>
      <c r="I99" s="425"/>
      <c r="J99" s="446"/>
      <c r="K99" s="446"/>
    </row>
    <row r="100" spans="1:11" ht="16.5">
      <c r="A100" s="425"/>
      <c r="B100" s="444"/>
      <c r="C100" s="445"/>
      <c r="D100" s="425"/>
      <c r="E100" s="425"/>
      <c r="F100" s="446"/>
      <c r="G100" s="446"/>
      <c r="H100" s="446"/>
      <c r="I100" s="425"/>
      <c r="J100" s="446"/>
      <c r="K100" s="446"/>
    </row>
    <row r="101" spans="1:11" ht="16.5">
      <c r="A101" s="425"/>
      <c r="B101" s="444"/>
      <c r="C101" s="445"/>
      <c r="D101" s="425"/>
      <c r="E101" s="425"/>
      <c r="F101" s="446"/>
      <c r="G101" s="446"/>
      <c r="H101" s="446"/>
      <c r="I101" s="425"/>
      <c r="J101" s="446"/>
      <c r="K101" s="446"/>
    </row>
    <row r="102" spans="1:11" ht="16.5">
      <c r="A102" s="425"/>
      <c r="B102" s="444"/>
      <c r="C102" s="445"/>
      <c r="D102" s="425"/>
      <c r="E102" s="425"/>
      <c r="F102" s="446"/>
      <c r="G102" s="446"/>
      <c r="H102" s="446"/>
      <c r="I102" s="425"/>
      <c r="J102" s="446"/>
      <c r="K102" s="446"/>
    </row>
    <row r="103" spans="1:11" ht="16.5">
      <c r="A103" s="425"/>
      <c r="B103" s="444"/>
      <c r="C103" s="445"/>
      <c r="D103" s="425"/>
      <c r="E103" s="425"/>
      <c r="F103" s="446"/>
      <c r="G103" s="446"/>
      <c r="H103" s="446"/>
      <c r="I103" s="425"/>
      <c r="J103" s="446"/>
      <c r="K103" s="446"/>
    </row>
    <row r="104" spans="1:11" ht="16.5">
      <c r="A104" s="425"/>
      <c r="B104" s="444"/>
      <c r="C104" s="445"/>
      <c r="D104" s="425"/>
      <c r="E104" s="425"/>
      <c r="F104" s="446"/>
      <c r="G104" s="446"/>
      <c r="H104" s="446"/>
      <c r="I104" s="425"/>
      <c r="J104" s="446"/>
      <c r="K104" s="446"/>
    </row>
    <row r="105" spans="1:11" ht="16.5">
      <c r="A105" s="425"/>
      <c r="B105" s="444"/>
      <c r="C105" s="445"/>
      <c r="D105" s="425"/>
      <c r="E105" s="425"/>
      <c r="F105" s="446"/>
      <c r="G105" s="446"/>
      <c r="H105" s="446"/>
      <c r="I105" s="425"/>
      <c r="J105" s="446"/>
      <c r="K105" s="446"/>
    </row>
    <row r="106" spans="1:11" ht="16.5">
      <c r="A106" s="425"/>
      <c r="B106" s="444"/>
      <c r="C106" s="445"/>
      <c r="D106" s="425"/>
      <c r="E106" s="425"/>
      <c r="F106" s="446"/>
      <c r="G106" s="446"/>
      <c r="H106" s="446"/>
      <c r="I106" s="425"/>
      <c r="J106" s="446"/>
      <c r="K106" s="446"/>
    </row>
    <row r="107" spans="1:11" ht="16.5">
      <c r="A107" s="425"/>
      <c r="B107" s="444"/>
      <c r="C107" s="445"/>
      <c r="D107" s="425"/>
      <c r="E107" s="425"/>
      <c r="F107" s="446"/>
      <c r="G107" s="446"/>
      <c r="H107" s="446"/>
      <c r="I107" s="425"/>
      <c r="J107" s="446"/>
      <c r="K107" s="446"/>
    </row>
    <row r="108" spans="1:11" ht="16.5">
      <c r="A108" s="425"/>
      <c r="B108" s="444"/>
      <c r="C108" s="445"/>
      <c r="D108" s="425"/>
      <c r="E108" s="425"/>
      <c r="F108" s="446"/>
      <c r="G108" s="446"/>
      <c r="H108" s="446"/>
      <c r="I108" s="425"/>
      <c r="J108" s="446"/>
      <c r="K108" s="446"/>
    </row>
    <row r="109" spans="1:11" ht="16.5">
      <c r="A109" s="425"/>
      <c r="B109" s="444"/>
      <c r="C109" s="445"/>
      <c r="D109" s="425"/>
      <c r="E109" s="425"/>
      <c r="F109" s="446"/>
      <c r="G109" s="446"/>
      <c r="H109" s="446"/>
      <c r="I109" s="425"/>
      <c r="J109" s="446"/>
      <c r="K109" s="446"/>
    </row>
    <row r="110" spans="1:11" ht="16.5">
      <c r="A110" s="425"/>
      <c r="B110" s="444"/>
      <c r="C110" s="445"/>
      <c r="D110" s="425"/>
      <c r="E110" s="425"/>
      <c r="F110" s="446"/>
      <c r="G110" s="446"/>
      <c r="H110" s="446"/>
      <c r="I110" s="425"/>
      <c r="J110" s="446"/>
      <c r="K110" s="446"/>
    </row>
    <row r="111" spans="1:11" ht="16.5">
      <c r="A111" s="425"/>
      <c r="B111" s="444"/>
      <c r="C111" s="445"/>
      <c r="D111" s="425"/>
      <c r="E111" s="425"/>
      <c r="F111" s="446"/>
      <c r="G111" s="446"/>
      <c r="H111" s="446"/>
      <c r="I111" s="425"/>
      <c r="J111" s="446"/>
      <c r="K111" s="446"/>
    </row>
    <row r="112" spans="1:11" ht="16.5">
      <c r="A112" s="425"/>
      <c r="B112" s="444"/>
      <c r="C112" s="445"/>
      <c r="D112" s="425"/>
      <c r="E112" s="425"/>
      <c r="F112" s="446"/>
      <c r="G112" s="446"/>
      <c r="H112" s="446"/>
      <c r="I112" s="425"/>
      <c r="J112" s="446"/>
      <c r="K112" s="446"/>
    </row>
    <row r="113" spans="1:11" ht="16.5">
      <c r="A113" s="425"/>
      <c r="B113" s="444"/>
      <c r="C113" s="445"/>
      <c r="D113" s="425"/>
      <c r="E113" s="425"/>
      <c r="F113" s="446"/>
      <c r="G113" s="446"/>
      <c r="H113" s="446"/>
      <c r="I113" s="425"/>
      <c r="J113" s="446"/>
      <c r="K113" s="446"/>
    </row>
    <row r="114" spans="1:11" ht="16.5">
      <c r="A114" s="425"/>
      <c r="B114" s="444"/>
      <c r="C114" s="445"/>
      <c r="D114" s="425"/>
      <c r="E114" s="425"/>
      <c r="F114" s="446"/>
      <c r="G114" s="446"/>
      <c r="H114" s="446"/>
      <c r="I114" s="425"/>
      <c r="J114" s="446"/>
      <c r="K114" s="446"/>
    </row>
    <row r="115" spans="1:11" ht="16.5">
      <c r="A115" s="425"/>
      <c r="B115" s="444"/>
      <c r="C115" s="445"/>
      <c r="D115" s="425"/>
      <c r="E115" s="425"/>
      <c r="F115" s="446"/>
      <c r="G115" s="446"/>
      <c r="H115" s="446"/>
      <c r="I115" s="425"/>
      <c r="J115" s="446"/>
      <c r="K115" s="446"/>
    </row>
    <row r="116" spans="1:11" ht="16.5">
      <c r="A116" s="425"/>
      <c r="B116" s="444"/>
      <c r="C116" s="445"/>
      <c r="D116" s="425"/>
      <c r="E116" s="425"/>
      <c r="F116" s="446"/>
      <c r="G116" s="446"/>
      <c r="H116" s="446"/>
      <c r="I116" s="425"/>
      <c r="J116" s="446"/>
      <c r="K116" s="446"/>
    </row>
    <row r="117" spans="1:11" ht="16.5">
      <c r="A117" s="425"/>
      <c r="B117" s="444"/>
      <c r="C117" s="445"/>
      <c r="D117" s="425"/>
      <c r="E117" s="425"/>
      <c r="F117" s="446"/>
      <c r="G117" s="446"/>
      <c r="H117" s="446"/>
      <c r="I117" s="425"/>
      <c r="J117" s="446"/>
      <c r="K117" s="446"/>
    </row>
    <row r="118" spans="1:11" ht="16.5">
      <c r="A118" s="425"/>
      <c r="B118" s="444"/>
      <c r="C118" s="445"/>
      <c r="D118" s="425"/>
      <c r="E118" s="425"/>
      <c r="F118" s="446"/>
      <c r="G118" s="446"/>
      <c r="H118" s="446"/>
      <c r="I118" s="425"/>
      <c r="J118" s="446"/>
      <c r="K118" s="446"/>
    </row>
    <row r="119" spans="1:11" ht="16.5">
      <c r="A119" s="425"/>
      <c r="B119" s="444"/>
      <c r="C119" s="445"/>
      <c r="D119" s="425"/>
      <c r="E119" s="425"/>
      <c r="F119" s="446"/>
      <c r="G119" s="446"/>
      <c r="H119" s="446"/>
      <c r="I119" s="425"/>
      <c r="J119" s="446"/>
      <c r="K119" s="446"/>
    </row>
    <row r="120" spans="1:11" ht="16.5">
      <c r="A120" s="425"/>
      <c r="B120" s="444"/>
      <c r="C120" s="445"/>
      <c r="D120" s="425"/>
      <c r="E120" s="425"/>
      <c r="F120" s="446"/>
      <c r="G120" s="446"/>
      <c r="H120" s="446"/>
      <c r="I120" s="425"/>
      <c r="J120" s="446"/>
      <c r="K120" s="446"/>
    </row>
    <row r="121" spans="1:11" ht="16.5">
      <c r="A121" s="425"/>
      <c r="B121" s="444"/>
      <c r="C121" s="445"/>
      <c r="D121" s="425"/>
      <c r="E121" s="425"/>
      <c r="F121" s="446"/>
      <c r="G121" s="446"/>
      <c r="H121" s="446"/>
      <c r="I121" s="425"/>
      <c r="J121" s="446"/>
      <c r="K121" s="446"/>
    </row>
    <row r="122" spans="1:11" ht="16.5">
      <c r="A122" s="425"/>
      <c r="B122" s="444"/>
      <c r="C122" s="445"/>
      <c r="D122" s="425"/>
      <c r="E122" s="425"/>
      <c r="F122" s="446"/>
      <c r="G122" s="446"/>
      <c r="H122" s="446"/>
      <c r="I122" s="425"/>
      <c r="J122" s="446"/>
      <c r="K122" s="446"/>
    </row>
    <row r="123" spans="1:11" ht="16.5">
      <c r="A123" s="425"/>
      <c r="B123" s="444"/>
      <c r="C123" s="445"/>
      <c r="D123" s="425"/>
      <c r="E123" s="425"/>
      <c r="F123" s="446"/>
      <c r="G123" s="446"/>
      <c r="H123" s="446"/>
      <c r="I123" s="425"/>
      <c r="J123" s="446"/>
      <c r="K123" s="446"/>
    </row>
    <row r="124" spans="1:11" ht="16.5">
      <c r="A124" s="425"/>
      <c r="B124" s="444"/>
      <c r="C124" s="445"/>
      <c r="D124" s="425"/>
      <c r="E124" s="425"/>
      <c r="F124" s="446"/>
      <c r="G124" s="446"/>
      <c r="H124" s="446"/>
      <c r="I124" s="425"/>
      <c r="J124" s="446"/>
      <c r="K124" s="446"/>
    </row>
    <row r="125" spans="1:11" ht="16.5">
      <c r="A125" s="425"/>
      <c r="B125" s="444"/>
      <c r="C125" s="445"/>
      <c r="D125" s="425"/>
      <c r="E125" s="425"/>
      <c r="F125" s="446"/>
      <c r="G125" s="446"/>
      <c r="H125" s="446"/>
      <c r="I125" s="425"/>
      <c r="J125" s="446"/>
      <c r="K125" s="446"/>
    </row>
    <row r="126" spans="1:11" ht="16.5">
      <c r="A126" s="425"/>
      <c r="B126" s="444"/>
      <c r="C126" s="445"/>
      <c r="D126" s="425"/>
      <c r="E126" s="425"/>
      <c r="F126" s="446"/>
      <c r="G126" s="446"/>
      <c r="H126" s="446"/>
      <c r="I126" s="425"/>
      <c r="J126" s="446"/>
      <c r="K126" s="446"/>
    </row>
    <row r="127" spans="1:11" ht="16.5">
      <c r="A127" s="425"/>
      <c r="B127" s="444"/>
      <c r="C127" s="445"/>
      <c r="D127" s="425"/>
      <c r="E127" s="425"/>
      <c r="F127" s="446"/>
      <c r="G127" s="446"/>
      <c r="H127" s="446"/>
      <c r="I127" s="425"/>
      <c r="J127" s="446"/>
      <c r="K127" s="446"/>
    </row>
    <row r="128" spans="1:11" ht="16.5">
      <c r="A128" s="425"/>
      <c r="B128" s="444"/>
      <c r="C128" s="445"/>
      <c r="D128" s="425"/>
      <c r="E128" s="425"/>
      <c r="F128" s="446"/>
      <c r="G128" s="446"/>
      <c r="H128" s="446"/>
      <c r="I128" s="425"/>
      <c r="J128" s="446"/>
      <c r="K128" s="446"/>
    </row>
    <row r="129" spans="1:11" ht="16.5">
      <c r="A129" s="425"/>
      <c r="B129" s="444"/>
      <c r="C129" s="445"/>
      <c r="D129" s="425"/>
      <c r="E129" s="425"/>
      <c r="F129" s="446"/>
      <c r="G129" s="446"/>
      <c r="H129" s="446"/>
      <c r="I129" s="425"/>
      <c r="J129" s="446"/>
      <c r="K129" s="446"/>
    </row>
    <row r="130" spans="1:11" ht="16.5">
      <c r="A130" s="425"/>
      <c r="B130" s="444"/>
      <c r="C130" s="445"/>
      <c r="D130" s="425"/>
      <c r="E130" s="425"/>
      <c r="F130" s="446"/>
      <c r="G130" s="446"/>
      <c r="H130" s="446"/>
      <c r="I130" s="425"/>
      <c r="J130" s="446"/>
      <c r="K130" s="446"/>
    </row>
    <row r="131" spans="1:11" ht="16.5">
      <c r="A131" s="425"/>
      <c r="B131" s="444"/>
      <c r="C131" s="445"/>
      <c r="D131" s="425"/>
      <c r="E131" s="425"/>
      <c r="F131" s="446"/>
      <c r="G131" s="446"/>
      <c r="H131" s="446"/>
      <c r="I131" s="425"/>
      <c r="J131" s="446"/>
      <c r="K131" s="446"/>
    </row>
    <row r="132" spans="1:11" ht="16.5">
      <c r="A132" s="425"/>
      <c r="B132" s="444"/>
      <c r="C132" s="445"/>
      <c r="D132" s="425"/>
      <c r="E132" s="425"/>
      <c r="F132" s="446"/>
      <c r="G132" s="446"/>
      <c r="H132" s="446"/>
      <c r="I132" s="425"/>
      <c r="J132" s="446"/>
      <c r="K132" s="446"/>
    </row>
    <row r="133" spans="1:11" ht="16.5">
      <c r="A133" s="425"/>
      <c r="B133" s="444"/>
      <c r="C133" s="445"/>
      <c r="D133" s="425"/>
      <c r="E133" s="425"/>
      <c r="F133" s="446"/>
      <c r="G133" s="446"/>
      <c r="H133" s="446"/>
      <c r="I133" s="425"/>
      <c r="J133" s="446"/>
      <c r="K133" s="446"/>
    </row>
    <row r="134" spans="1:11" ht="16.5">
      <c r="A134" s="425"/>
      <c r="B134" s="444"/>
      <c r="C134" s="445"/>
      <c r="D134" s="425"/>
      <c r="E134" s="425"/>
      <c r="F134" s="446"/>
      <c r="G134" s="446"/>
      <c r="H134" s="446"/>
      <c r="I134" s="425"/>
      <c r="J134" s="446"/>
      <c r="K134" s="446"/>
    </row>
    <row r="135" spans="1:11" ht="16.5">
      <c r="A135" s="425"/>
      <c r="B135" s="444"/>
      <c r="C135" s="445"/>
      <c r="D135" s="425"/>
      <c r="E135" s="425"/>
      <c r="F135" s="446"/>
      <c r="G135" s="446"/>
      <c r="H135" s="446"/>
      <c r="I135" s="425"/>
      <c r="J135" s="446"/>
      <c r="K135" s="446"/>
    </row>
    <row r="136" spans="1:11" ht="16.5">
      <c r="A136" s="425"/>
      <c r="B136" s="444"/>
      <c r="C136" s="445"/>
      <c r="D136" s="425"/>
      <c r="E136" s="425"/>
      <c r="F136" s="446"/>
      <c r="G136" s="446"/>
      <c r="H136" s="446"/>
      <c r="I136" s="425"/>
      <c r="J136" s="446"/>
      <c r="K136" s="446"/>
    </row>
    <row r="137" spans="1:11" ht="16.5">
      <c r="A137" s="425"/>
      <c r="B137" s="444"/>
      <c r="C137" s="445"/>
      <c r="D137" s="425"/>
      <c r="E137" s="425"/>
      <c r="F137" s="446"/>
      <c r="G137" s="446"/>
      <c r="H137" s="446"/>
      <c r="I137" s="425"/>
      <c r="J137" s="446"/>
      <c r="K137" s="446"/>
    </row>
    <row r="138" spans="1:11" ht="16.5">
      <c r="A138" s="425"/>
      <c r="B138" s="444"/>
      <c r="C138" s="445"/>
      <c r="D138" s="425"/>
      <c r="E138" s="425"/>
      <c r="F138" s="446"/>
      <c r="G138" s="446"/>
      <c r="H138" s="446"/>
      <c r="I138" s="425"/>
      <c r="J138" s="446"/>
      <c r="K138" s="446"/>
    </row>
    <row r="139" spans="1:11" ht="16.5">
      <c r="A139" s="425"/>
      <c r="B139" s="444"/>
      <c r="C139" s="445"/>
      <c r="D139" s="425"/>
      <c r="E139" s="425"/>
      <c r="F139" s="446"/>
      <c r="G139" s="446"/>
      <c r="H139" s="446"/>
      <c r="I139" s="425"/>
      <c r="J139" s="446"/>
      <c r="K139" s="446"/>
    </row>
    <row r="140" spans="1:11" ht="16.5">
      <c r="A140" s="425"/>
      <c r="B140" s="444"/>
      <c r="C140" s="445"/>
      <c r="D140" s="425"/>
      <c r="E140" s="425"/>
      <c r="F140" s="446"/>
      <c r="G140" s="446"/>
      <c r="H140" s="446"/>
      <c r="I140" s="425"/>
      <c r="J140" s="446"/>
      <c r="K140" s="446"/>
    </row>
    <row r="141" spans="1:11" ht="16.5">
      <c r="A141" s="425"/>
      <c r="B141" s="444"/>
      <c r="C141" s="445"/>
      <c r="D141" s="425"/>
      <c r="E141" s="425"/>
      <c r="F141" s="446"/>
      <c r="G141" s="446"/>
      <c r="H141" s="446"/>
      <c r="I141" s="425"/>
      <c r="J141" s="446"/>
      <c r="K141" s="446"/>
    </row>
    <row r="142" spans="1:11" ht="16.5">
      <c r="A142" s="425"/>
      <c r="B142" s="444"/>
      <c r="C142" s="445"/>
      <c r="D142" s="425"/>
      <c r="E142" s="425"/>
      <c r="F142" s="446"/>
      <c r="G142" s="446"/>
      <c r="H142" s="446"/>
      <c r="I142" s="425"/>
      <c r="J142" s="446"/>
      <c r="K142" s="446"/>
    </row>
    <row r="143" spans="1:11" ht="16.5">
      <c r="A143" s="425"/>
      <c r="B143" s="444"/>
      <c r="C143" s="445"/>
      <c r="D143" s="425"/>
      <c r="E143" s="425"/>
      <c r="F143" s="446"/>
      <c r="G143" s="446"/>
      <c r="H143" s="446"/>
      <c r="I143" s="425"/>
      <c r="J143" s="446"/>
      <c r="K143" s="446"/>
    </row>
    <row r="144" spans="1:11" ht="16.5">
      <c r="A144" s="425"/>
      <c r="B144" s="444"/>
      <c r="C144" s="445"/>
      <c r="D144" s="425"/>
      <c r="E144" s="425"/>
      <c r="F144" s="446"/>
      <c r="G144" s="446"/>
      <c r="H144" s="446"/>
      <c r="I144" s="425"/>
      <c r="J144" s="446"/>
      <c r="K144" s="446"/>
    </row>
    <row r="145" spans="1:11" ht="16.5">
      <c r="A145" s="425"/>
      <c r="B145" s="444"/>
      <c r="C145" s="445"/>
      <c r="D145" s="425"/>
      <c r="E145" s="425"/>
      <c r="F145" s="446"/>
      <c r="G145" s="446"/>
      <c r="H145" s="446"/>
      <c r="I145" s="425"/>
      <c r="J145" s="446"/>
      <c r="K145" s="446"/>
    </row>
    <row r="146" spans="1:11" ht="16.5">
      <c r="A146" s="425"/>
      <c r="B146" s="444"/>
      <c r="C146" s="445"/>
      <c r="D146" s="425"/>
      <c r="E146" s="425"/>
      <c r="F146" s="446"/>
      <c r="G146" s="446"/>
      <c r="H146" s="446"/>
      <c r="I146" s="425"/>
      <c r="J146" s="446"/>
      <c r="K146" s="446"/>
    </row>
    <row r="147" spans="1:11" ht="16.5">
      <c r="A147" s="425"/>
      <c r="B147" s="444"/>
      <c r="C147" s="445"/>
      <c r="D147" s="425"/>
      <c r="E147" s="425"/>
      <c r="F147" s="446"/>
      <c r="G147" s="446"/>
      <c r="H147" s="446"/>
      <c r="I147" s="425"/>
      <c r="J147" s="446"/>
      <c r="K147" s="446"/>
    </row>
    <row r="148" spans="1:11" ht="16.5">
      <c r="A148" s="425"/>
      <c r="B148" s="444"/>
      <c r="C148" s="445"/>
      <c r="D148" s="425"/>
      <c r="E148" s="425"/>
      <c r="F148" s="446"/>
      <c r="G148" s="446"/>
      <c r="H148" s="446"/>
      <c r="I148" s="425"/>
      <c r="J148" s="446"/>
      <c r="K148" s="446"/>
    </row>
    <row r="149" spans="1:11" ht="16.5">
      <c r="A149" s="425"/>
      <c r="B149" s="444"/>
      <c r="C149" s="445"/>
      <c r="D149" s="425"/>
      <c r="E149" s="425"/>
      <c r="F149" s="446"/>
      <c r="G149" s="446"/>
      <c r="H149" s="446"/>
      <c r="I149" s="425"/>
      <c r="J149" s="446"/>
      <c r="K149" s="446"/>
    </row>
    <row r="150" spans="1:11" ht="16.5">
      <c r="A150" s="425"/>
      <c r="B150" s="444"/>
      <c r="C150" s="445"/>
      <c r="D150" s="425"/>
      <c r="E150" s="425"/>
      <c r="F150" s="446"/>
      <c r="G150" s="446"/>
      <c r="H150" s="446"/>
      <c r="I150" s="425"/>
      <c r="J150" s="446"/>
      <c r="K150" s="446"/>
    </row>
    <row r="151" spans="1:11" ht="16.5">
      <c r="A151" s="425"/>
      <c r="B151" s="444"/>
      <c r="C151" s="445"/>
      <c r="D151" s="425"/>
      <c r="E151" s="425"/>
      <c r="F151" s="446"/>
      <c r="G151" s="446"/>
      <c r="H151" s="446"/>
      <c r="I151" s="425"/>
      <c r="J151" s="446"/>
      <c r="K151" s="446"/>
    </row>
    <row r="152" spans="1:11" ht="16.5">
      <c r="A152" s="425"/>
      <c r="B152" s="444"/>
      <c r="C152" s="445"/>
      <c r="D152" s="425"/>
      <c r="E152" s="425"/>
      <c r="F152" s="446"/>
      <c r="G152" s="446"/>
      <c r="H152" s="446"/>
      <c r="I152" s="425"/>
      <c r="J152" s="446"/>
      <c r="K152" s="446"/>
    </row>
    <row r="153" spans="1:11" ht="16.5">
      <c r="A153" s="425"/>
      <c r="B153" s="444"/>
      <c r="C153" s="445"/>
      <c r="D153" s="425"/>
      <c r="E153" s="425"/>
      <c r="F153" s="446"/>
      <c r="G153" s="446"/>
      <c r="H153" s="446"/>
      <c r="I153" s="425"/>
      <c r="J153" s="446"/>
      <c r="K153" s="446"/>
    </row>
    <row r="154" spans="1:11" ht="16.5">
      <c r="A154" s="425"/>
      <c r="B154" s="444"/>
      <c r="C154" s="445"/>
      <c r="D154" s="425"/>
      <c r="E154" s="425"/>
      <c r="F154" s="446"/>
      <c r="G154" s="446"/>
      <c r="H154" s="446"/>
      <c r="I154" s="425"/>
      <c r="J154" s="446"/>
      <c r="K154" s="446"/>
    </row>
    <row r="155" spans="1:11" ht="16.5">
      <c r="A155" s="425"/>
      <c r="B155" s="444"/>
      <c r="C155" s="445"/>
      <c r="D155" s="425"/>
      <c r="E155" s="425"/>
      <c r="F155" s="446"/>
      <c r="G155" s="446"/>
      <c r="H155" s="446"/>
      <c r="I155" s="425"/>
      <c r="J155" s="446"/>
      <c r="K155" s="446"/>
    </row>
    <row r="156" spans="1:11" ht="16.5">
      <c r="A156" s="425"/>
      <c r="B156" s="444"/>
      <c r="C156" s="445"/>
      <c r="D156" s="425"/>
      <c r="E156" s="425"/>
      <c r="F156" s="446"/>
      <c r="G156" s="446"/>
      <c r="H156" s="446"/>
      <c r="I156" s="425"/>
      <c r="J156" s="446"/>
      <c r="K156" s="446"/>
    </row>
    <row r="157" spans="1:11" ht="16.5">
      <c r="A157" s="425"/>
      <c r="B157" s="444"/>
      <c r="C157" s="445"/>
      <c r="D157" s="425"/>
      <c r="E157" s="425"/>
      <c r="F157" s="446"/>
      <c r="G157" s="446"/>
      <c r="H157" s="446"/>
      <c r="I157" s="425"/>
      <c r="J157" s="446"/>
      <c r="K157" s="446"/>
    </row>
    <row r="158" spans="1:11" ht="16.5">
      <c r="A158" s="425"/>
      <c r="B158" s="444"/>
      <c r="C158" s="445"/>
      <c r="D158" s="425"/>
      <c r="E158" s="425"/>
      <c r="F158" s="446"/>
      <c r="G158" s="446"/>
      <c r="H158" s="446"/>
      <c r="I158" s="425"/>
      <c r="J158" s="446"/>
      <c r="K158" s="446"/>
    </row>
    <row r="159" spans="1:11" ht="16.5">
      <c r="A159" s="425"/>
      <c r="B159" s="444"/>
      <c r="C159" s="445"/>
      <c r="D159" s="425"/>
      <c r="E159" s="425"/>
      <c r="F159" s="446"/>
      <c r="G159" s="446"/>
      <c r="H159" s="446"/>
      <c r="I159" s="425"/>
      <c r="J159" s="446"/>
      <c r="K159" s="446"/>
    </row>
    <row r="160" spans="1:11" ht="16.5">
      <c r="A160" s="425"/>
      <c r="B160" s="444"/>
      <c r="C160" s="445"/>
      <c r="D160" s="425"/>
      <c r="E160" s="425"/>
      <c r="F160" s="446"/>
      <c r="G160" s="446"/>
      <c r="H160" s="446"/>
      <c r="I160" s="425"/>
      <c r="J160" s="446"/>
      <c r="K160" s="446"/>
    </row>
    <row r="161" spans="1:11" ht="16.5">
      <c r="A161" s="425"/>
      <c r="B161" s="444"/>
      <c r="C161" s="445"/>
      <c r="D161" s="425"/>
      <c r="E161" s="425"/>
      <c r="F161" s="446"/>
      <c r="G161" s="446"/>
      <c r="H161" s="446"/>
      <c r="I161" s="425"/>
      <c r="J161" s="446"/>
      <c r="K161" s="446"/>
    </row>
    <row r="162" spans="1:11" ht="16.5">
      <c r="A162" s="425"/>
      <c r="B162" s="444"/>
      <c r="C162" s="445"/>
      <c r="D162" s="425"/>
      <c r="E162" s="425"/>
      <c r="F162" s="446"/>
      <c r="G162" s="446"/>
      <c r="H162" s="446"/>
      <c r="I162" s="425"/>
      <c r="J162" s="446"/>
      <c r="K162" s="446"/>
    </row>
    <row r="163" spans="1:11" ht="16.5">
      <c r="A163" s="425"/>
      <c r="B163" s="444"/>
      <c r="C163" s="445"/>
      <c r="D163" s="425"/>
      <c r="E163" s="425"/>
      <c r="F163" s="446"/>
      <c r="G163" s="446"/>
      <c r="H163" s="446"/>
      <c r="I163" s="425"/>
      <c r="J163" s="446"/>
      <c r="K163" s="446"/>
    </row>
    <row r="164" spans="1:11" ht="16.5">
      <c r="A164" s="425"/>
      <c r="B164" s="444"/>
      <c r="C164" s="445"/>
      <c r="D164" s="425"/>
      <c r="E164" s="425"/>
      <c r="F164" s="446"/>
      <c r="G164" s="446"/>
      <c r="H164" s="446"/>
      <c r="I164" s="425"/>
      <c r="J164" s="446"/>
      <c r="K164" s="446"/>
    </row>
    <row r="165" spans="1:11" ht="16.5">
      <c r="A165" s="425"/>
      <c r="B165" s="444"/>
      <c r="C165" s="445"/>
      <c r="D165" s="425"/>
      <c r="E165" s="425"/>
      <c r="F165" s="446"/>
      <c r="G165" s="446"/>
      <c r="H165" s="446"/>
      <c r="I165" s="425"/>
      <c r="J165" s="446"/>
      <c r="K165" s="446"/>
    </row>
    <row r="166" spans="1:11" ht="16.5">
      <c r="A166" s="425"/>
      <c r="B166" s="444"/>
      <c r="C166" s="445"/>
      <c r="D166" s="425"/>
      <c r="E166" s="425"/>
      <c r="F166" s="446"/>
      <c r="G166" s="446"/>
      <c r="H166" s="446"/>
      <c r="I166" s="425"/>
      <c r="J166" s="446"/>
      <c r="K166" s="446"/>
    </row>
    <row r="167" spans="1:11" ht="16.5">
      <c r="A167" s="425"/>
      <c r="B167" s="444"/>
      <c r="C167" s="445"/>
      <c r="D167" s="425"/>
      <c r="E167" s="425"/>
      <c r="F167" s="446"/>
      <c r="G167" s="446"/>
      <c r="H167" s="446"/>
      <c r="I167" s="425"/>
      <c r="J167" s="446"/>
      <c r="K167" s="446"/>
    </row>
    <row r="168" spans="1:11" ht="16.5">
      <c r="A168" s="425"/>
      <c r="B168" s="444"/>
      <c r="C168" s="445"/>
      <c r="D168" s="425"/>
      <c r="E168" s="425"/>
      <c r="F168" s="446"/>
      <c r="G168" s="446"/>
      <c r="H168" s="446"/>
      <c r="I168" s="425"/>
      <c r="J168" s="446"/>
      <c r="K168" s="446"/>
    </row>
    <row r="169" spans="1:11" ht="16.5">
      <c r="A169" s="425"/>
      <c r="B169" s="444"/>
      <c r="C169" s="445"/>
      <c r="D169" s="425"/>
      <c r="E169" s="425"/>
      <c r="F169" s="446"/>
      <c r="G169" s="446"/>
      <c r="H169" s="446"/>
      <c r="I169" s="425"/>
      <c r="J169" s="446"/>
      <c r="K169" s="446"/>
    </row>
    <row r="170" spans="1:11" ht="16.5">
      <c r="A170" s="425"/>
      <c r="B170" s="444"/>
      <c r="C170" s="445"/>
      <c r="D170" s="425"/>
      <c r="E170" s="425"/>
      <c r="F170" s="446"/>
      <c r="G170" s="446"/>
      <c r="H170" s="446"/>
      <c r="I170" s="425"/>
      <c r="J170" s="446"/>
      <c r="K170" s="446"/>
    </row>
    <row r="171" spans="1:11" ht="16.5">
      <c r="A171" s="425"/>
      <c r="B171" s="444"/>
      <c r="C171" s="445"/>
      <c r="D171" s="425"/>
      <c r="E171" s="425"/>
      <c r="F171" s="446"/>
      <c r="G171" s="446"/>
      <c r="H171" s="446"/>
      <c r="I171" s="425"/>
      <c r="J171" s="446"/>
      <c r="K171" s="446"/>
    </row>
    <row r="172" spans="1:11" ht="16.5">
      <c r="A172" s="425"/>
      <c r="B172" s="444"/>
      <c r="C172" s="445"/>
      <c r="D172" s="425"/>
      <c r="E172" s="425"/>
      <c r="F172" s="446"/>
      <c r="G172" s="446"/>
      <c r="H172" s="446"/>
      <c r="I172" s="425"/>
      <c r="J172" s="446"/>
      <c r="K172" s="446"/>
    </row>
    <row r="173" spans="1:11" ht="16.5">
      <c r="A173" s="425"/>
      <c r="B173" s="444"/>
      <c r="C173" s="445"/>
      <c r="D173" s="425"/>
      <c r="E173" s="425"/>
      <c r="F173" s="446"/>
      <c r="G173" s="446"/>
      <c r="H173" s="446"/>
      <c r="I173" s="425"/>
      <c r="J173" s="446"/>
      <c r="K173" s="446"/>
    </row>
    <row r="174" spans="1:11" ht="16.5">
      <c r="A174" s="425"/>
      <c r="B174" s="444"/>
      <c r="C174" s="445"/>
      <c r="D174" s="425"/>
      <c r="E174" s="425"/>
      <c r="F174" s="446"/>
      <c r="G174" s="446"/>
      <c r="H174" s="446"/>
      <c r="I174" s="425"/>
      <c r="J174" s="446"/>
      <c r="K174" s="446"/>
    </row>
    <row r="175" spans="1:11" ht="16.5">
      <c r="A175" s="425"/>
      <c r="B175" s="444"/>
      <c r="C175" s="445"/>
      <c r="D175" s="425"/>
      <c r="E175" s="425"/>
      <c r="F175" s="446"/>
      <c r="G175" s="446"/>
      <c r="H175" s="446"/>
      <c r="I175" s="425"/>
      <c r="J175" s="446"/>
      <c r="K175" s="446"/>
    </row>
    <row r="176" spans="1:11" ht="16.5">
      <c r="A176" s="425"/>
      <c r="B176" s="444"/>
      <c r="C176" s="445"/>
      <c r="D176" s="425"/>
      <c r="E176" s="425"/>
      <c r="F176" s="446"/>
      <c r="G176" s="446"/>
      <c r="H176" s="446"/>
      <c r="I176" s="425"/>
      <c r="J176" s="446"/>
      <c r="K176" s="446"/>
    </row>
    <row r="177" spans="1:11" ht="16.5">
      <c r="A177" s="425"/>
      <c r="B177" s="444"/>
      <c r="C177" s="445"/>
      <c r="D177" s="425"/>
      <c r="E177" s="425"/>
      <c r="F177" s="446"/>
      <c r="G177" s="446"/>
      <c r="H177" s="446"/>
      <c r="I177" s="425"/>
      <c r="J177" s="446"/>
      <c r="K177" s="446"/>
    </row>
    <row r="178" spans="1:11" ht="16.5">
      <c r="A178" s="425"/>
      <c r="B178" s="444"/>
      <c r="C178" s="445"/>
      <c r="D178" s="425"/>
      <c r="E178" s="425"/>
      <c r="F178" s="446"/>
      <c r="G178" s="446"/>
      <c r="H178" s="446"/>
      <c r="I178" s="425"/>
      <c r="J178" s="446"/>
      <c r="K178" s="446"/>
    </row>
    <row r="179" spans="1:11" ht="16.5">
      <c r="A179" s="425"/>
      <c r="B179" s="444"/>
      <c r="C179" s="445"/>
      <c r="D179" s="425"/>
      <c r="E179" s="425"/>
      <c r="F179" s="446"/>
      <c r="G179" s="446"/>
      <c r="H179" s="446"/>
      <c r="I179" s="425"/>
      <c r="J179" s="446"/>
      <c r="K179" s="446"/>
    </row>
    <row r="180" spans="1:11" ht="16.5">
      <c r="A180" s="425"/>
      <c r="B180" s="444"/>
      <c r="C180" s="445"/>
      <c r="D180" s="425"/>
      <c r="E180" s="425"/>
      <c r="F180" s="446"/>
      <c r="G180" s="446"/>
      <c r="H180" s="446"/>
      <c r="I180" s="425"/>
      <c r="J180" s="446"/>
      <c r="K180" s="446"/>
    </row>
    <row r="181" spans="1:11" ht="16.5">
      <c r="A181" s="425"/>
      <c r="B181" s="444"/>
      <c r="C181" s="445"/>
      <c r="D181" s="425"/>
      <c r="E181" s="425"/>
      <c r="F181" s="446"/>
      <c r="G181" s="446"/>
      <c r="H181" s="446"/>
      <c r="I181" s="425"/>
      <c r="J181" s="446"/>
      <c r="K181" s="446"/>
    </row>
    <row r="182" spans="1:11" ht="16.5">
      <c r="A182" s="425"/>
      <c r="B182" s="444"/>
      <c r="C182" s="445"/>
      <c r="D182" s="425"/>
      <c r="E182" s="425"/>
      <c r="F182" s="446"/>
      <c r="G182" s="446"/>
      <c r="H182" s="446"/>
      <c r="I182" s="425"/>
      <c r="J182" s="446"/>
      <c r="K182" s="446"/>
    </row>
    <row r="183" spans="1:11" ht="16.5">
      <c r="A183" s="425"/>
      <c r="B183" s="444"/>
      <c r="C183" s="445"/>
      <c r="D183" s="425"/>
      <c r="E183" s="425"/>
      <c r="F183" s="446"/>
      <c r="G183" s="446"/>
      <c r="H183" s="446"/>
      <c r="I183" s="425"/>
      <c r="J183" s="446"/>
      <c r="K183" s="446"/>
    </row>
    <row r="184" spans="1:11" ht="16.5">
      <c r="A184" s="425"/>
      <c r="B184" s="444"/>
      <c r="C184" s="445"/>
      <c r="D184" s="425"/>
      <c r="E184" s="425"/>
      <c r="F184" s="446"/>
      <c r="G184" s="446"/>
      <c r="H184" s="446"/>
      <c r="I184" s="425"/>
      <c r="J184" s="446"/>
      <c r="K184" s="446"/>
    </row>
    <row r="185" spans="1:11" ht="16.5">
      <c r="A185" s="425"/>
      <c r="B185" s="444"/>
      <c r="C185" s="445"/>
      <c r="D185" s="425"/>
      <c r="E185" s="425"/>
      <c r="F185" s="446"/>
      <c r="G185" s="446"/>
      <c r="H185" s="446"/>
      <c r="I185" s="425"/>
      <c r="J185" s="446"/>
      <c r="K185" s="446"/>
    </row>
    <row r="186" spans="1:11" ht="16.5">
      <c r="A186" s="425"/>
      <c r="B186" s="444"/>
      <c r="C186" s="445"/>
      <c r="D186" s="425"/>
      <c r="E186" s="425"/>
      <c r="F186" s="446"/>
      <c r="G186" s="446"/>
      <c r="H186" s="446"/>
      <c r="I186" s="425"/>
      <c r="J186" s="446"/>
      <c r="K186" s="446"/>
    </row>
    <row r="187" spans="1:11" ht="16.5">
      <c r="A187" s="425"/>
      <c r="B187" s="444"/>
      <c r="C187" s="445"/>
      <c r="D187" s="425"/>
      <c r="E187" s="425"/>
      <c r="F187" s="446"/>
      <c r="G187" s="446"/>
      <c r="H187" s="446"/>
      <c r="I187" s="425"/>
      <c r="J187" s="446"/>
      <c r="K187" s="446"/>
    </row>
    <row r="188" spans="1:11" ht="16.5">
      <c r="A188" s="425"/>
      <c r="B188" s="444"/>
      <c r="C188" s="445"/>
      <c r="D188" s="425"/>
      <c r="E188" s="425"/>
      <c r="F188" s="446"/>
      <c r="G188" s="446"/>
      <c r="H188" s="446"/>
      <c r="I188" s="425"/>
      <c r="J188" s="446"/>
      <c r="K188" s="446"/>
    </row>
    <row r="189" spans="1:11" ht="16.5">
      <c r="A189" s="425"/>
      <c r="B189" s="444"/>
      <c r="C189" s="445"/>
      <c r="D189" s="425"/>
      <c r="E189" s="425"/>
      <c r="F189" s="446"/>
      <c r="G189" s="446"/>
      <c r="H189" s="446"/>
      <c r="I189" s="425"/>
      <c r="J189" s="446"/>
      <c r="K189" s="446"/>
    </row>
    <row r="190" spans="1:11" ht="16.5">
      <c r="A190" s="425"/>
      <c r="B190" s="444"/>
      <c r="C190" s="445"/>
      <c r="D190" s="425"/>
      <c r="E190" s="425"/>
      <c r="F190" s="446"/>
      <c r="G190" s="446"/>
      <c r="H190" s="446"/>
      <c r="I190" s="425"/>
      <c r="J190" s="446"/>
      <c r="K190" s="446"/>
    </row>
    <row r="191" spans="1:11" ht="16.5">
      <c r="A191" s="425"/>
      <c r="B191" s="444"/>
      <c r="C191" s="445"/>
      <c r="D191" s="425"/>
      <c r="E191" s="425"/>
      <c r="F191" s="446"/>
      <c r="G191" s="446"/>
      <c r="H191" s="446"/>
      <c r="I191" s="425"/>
      <c r="J191" s="446"/>
      <c r="K191" s="446"/>
    </row>
    <row r="192" spans="1:11" ht="16.5">
      <c r="A192" s="425"/>
      <c r="B192" s="444"/>
      <c r="C192" s="445"/>
      <c r="D192" s="425"/>
      <c r="E192" s="425"/>
      <c r="F192" s="446"/>
      <c r="G192" s="446"/>
      <c r="H192" s="446"/>
      <c r="I192" s="425"/>
      <c r="J192" s="446"/>
      <c r="K192" s="446"/>
    </row>
    <row r="193" spans="1:11" ht="16.5">
      <c r="A193" s="425"/>
      <c r="B193" s="444"/>
      <c r="C193" s="445"/>
      <c r="D193" s="425"/>
      <c r="E193" s="425"/>
      <c r="F193" s="446"/>
      <c r="G193" s="446"/>
      <c r="H193" s="446"/>
      <c r="I193" s="425"/>
      <c r="J193" s="446"/>
      <c r="K193" s="446"/>
    </row>
    <row r="194" spans="1:11" ht="16.5">
      <c r="A194" s="425"/>
      <c r="B194" s="444"/>
      <c r="C194" s="445"/>
      <c r="D194" s="425"/>
      <c r="E194" s="425"/>
      <c r="F194" s="446"/>
      <c r="G194" s="446"/>
      <c r="H194" s="446"/>
      <c r="I194" s="425"/>
      <c r="J194" s="446"/>
      <c r="K194" s="446"/>
    </row>
    <row r="195" spans="1:11" ht="16.5">
      <c r="A195" s="425"/>
      <c r="B195" s="444"/>
      <c r="C195" s="445"/>
      <c r="D195" s="425"/>
      <c r="E195" s="425"/>
      <c r="F195" s="446"/>
      <c r="G195" s="446"/>
      <c r="H195" s="446"/>
      <c r="I195" s="425"/>
      <c r="J195" s="446"/>
      <c r="K195" s="446"/>
    </row>
    <row r="196" spans="1:11" ht="16.5">
      <c r="A196" s="425"/>
      <c r="B196" s="444"/>
      <c r="C196" s="445"/>
      <c r="D196" s="425"/>
      <c r="E196" s="425"/>
      <c r="F196" s="446"/>
      <c r="G196" s="446"/>
      <c r="H196" s="446"/>
      <c r="I196" s="425"/>
      <c r="J196" s="446"/>
      <c r="K196" s="446"/>
    </row>
    <row r="197" spans="1:11" ht="16.5">
      <c r="A197" s="425"/>
      <c r="B197" s="444"/>
      <c r="C197" s="445"/>
      <c r="D197" s="425"/>
      <c r="E197" s="425"/>
      <c r="F197" s="446"/>
      <c r="G197" s="446"/>
      <c r="H197" s="446"/>
      <c r="I197" s="425"/>
      <c r="J197" s="446"/>
      <c r="K197" s="446"/>
    </row>
    <row r="198" spans="1:11" ht="16.5">
      <c r="A198" s="425"/>
      <c r="B198" s="444"/>
      <c r="C198" s="445"/>
      <c r="D198" s="425"/>
      <c r="E198" s="425"/>
      <c r="F198" s="446"/>
      <c r="G198" s="446"/>
      <c r="H198" s="446"/>
      <c r="I198" s="425"/>
      <c r="J198" s="446"/>
      <c r="K198" s="446"/>
    </row>
    <row r="199" spans="1:11" ht="16.5">
      <c r="A199" s="425"/>
      <c r="B199" s="444"/>
      <c r="C199" s="445"/>
      <c r="D199" s="425"/>
      <c r="E199" s="425"/>
      <c r="F199" s="446"/>
      <c r="G199" s="446"/>
      <c r="H199" s="446"/>
      <c r="I199" s="425"/>
      <c r="J199" s="446"/>
      <c r="K199" s="446"/>
    </row>
    <row r="200" spans="1:11" ht="16.5">
      <c r="A200" s="425"/>
      <c r="B200" s="444"/>
      <c r="C200" s="445"/>
      <c r="D200" s="425"/>
      <c r="E200" s="425"/>
      <c r="F200" s="446"/>
      <c r="G200" s="446"/>
      <c r="H200" s="446"/>
      <c r="I200" s="425"/>
      <c r="J200" s="446"/>
      <c r="K200" s="446"/>
    </row>
    <row r="201" spans="1:11" ht="16.5">
      <c r="A201" s="425"/>
      <c r="B201" s="444"/>
      <c r="C201" s="445"/>
      <c r="D201" s="425"/>
      <c r="E201" s="425"/>
      <c r="F201" s="446"/>
      <c r="G201" s="446"/>
      <c r="H201" s="446"/>
      <c r="I201" s="425"/>
      <c r="J201" s="446"/>
      <c r="K201" s="446"/>
    </row>
    <row r="202" spans="1:11" ht="16.5">
      <c r="A202" s="425"/>
      <c r="B202" s="444"/>
      <c r="C202" s="445"/>
      <c r="D202" s="425"/>
      <c r="E202" s="425"/>
      <c r="F202" s="446"/>
      <c r="G202" s="446"/>
      <c r="H202" s="446"/>
      <c r="I202" s="425"/>
      <c r="J202" s="446"/>
      <c r="K202" s="446"/>
    </row>
    <row r="203" spans="1:11" ht="16.5">
      <c r="A203" s="425"/>
      <c r="B203" s="444"/>
      <c r="C203" s="445"/>
      <c r="D203" s="425"/>
      <c r="E203" s="425"/>
      <c r="F203" s="446"/>
      <c r="G203" s="446"/>
      <c r="H203" s="446"/>
      <c r="I203" s="425"/>
      <c r="J203" s="446"/>
      <c r="K203" s="446"/>
    </row>
    <row r="204" spans="1:11" ht="16.5">
      <c r="A204" s="425"/>
      <c r="B204" s="444"/>
      <c r="C204" s="445"/>
      <c r="D204" s="425"/>
      <c r="E204" s="425"/>
      <c r="F204" s="446"/>
      <c r="G204" s="446"/>
      <c r="H204" s="446"/>
      <c r="I204" s="425"/>
      <c r="J204" s="446"/>
      <c r="K204" s="446"/>
    </row>
    <row r="205" spans="1:11" ht="16.5">
      <c r="A205" s="425"/>
      <c r="B205" s="444"/>
      <c r="C205" s="445"/>
      <c r="D205" s="425"/>
      <c r="E205" s="425"/>
      <c r="F205" s="446"/>
      <c r="G205" s="446"/>
      <c r="H205" s="446"/>
      <c r="I205" s="425"/>
      <c r="J205" s="446"/>
      <c r="K205" s="446"/>
    </row>
    <row r="206" spans="1:11" ht="16.5">
      <c r="A206" s="425"/>
      <c r="B206" s="444"/>
      <c r="C206" s="445"/>
      <c r="D206" s="425"/>
      <c r="E206" s="425"/>
      <c r="F206" s="446"/>
      <c r="G206" s="446"/>
      <c r="H206" s="446"/>
      <c r="I206" s="425"/>
      <c r="J206" s="446"/>
      <c r="K206" s="446"/>
    </row>
    <row r="207" spans="1:11" ht="16.5">
      <c r="A207" s="425"/>
      <c r="B207" s="444"/>
      <c r="C207" s="445"/>
      <c r="D207" s="425"/>
      <c r="E207" s="425"/>
      <c r="F207" s="446"/>
      <c r="G207" s="446"/>
      <c r="H207" s="446"/>
      <c r="I207" s="425"/>
      <c r="J207" s="446"/>
      <c r="K207" s="446"/>
    </row>
    <row r="208" spans="1:11" ht="16.5">
      <c r="A208" s="425"/>
      <c r="B208" s="444"/>
      <c r="C208" s="445"/>
      <c r="D208" s="425"/>
      <c r="E208" s="425"/>
      <c r="F208" s="446"/>
      <c r="G208" s="446"/>
      <c r="H208" s="446"/>
      <c r="I208" s="425"/>
      <c r="J208" s="446"/>
      <c r="K208" s="446"/>
    </row>
    <row r="209" spans="1:11" ht="16.5">
      <c r="A209" s="425"/>
      <c r="B209" s="444"/>
      <c r="C209" s="445"/>
      <c r="D209" s="425"/>
      <c r="E209" s="425"/>
      <c r="F209" s="446"/>
      <c r="G209" s="446"/>
      <c r="H209" s="446"/>
      <c r="I209" s="425"/>
      <c r="J209" s="446"/>
      <c r="K209" s="446"/>
    </row>
    <row r="210" spans="1:11" ht="16.5">
      <c r="A210" s="425"/>
      <c r="B210" s="444"/>
      <c r="C210" s="445"/>
      <c r="D210" s="425"/>
      <c r="E210" s="425"/>
      <c r="F210" s="446"/>
      <c r="G210" s="446"/>
      <c r="H210" s="446"/>
      <c r="I210" s="425"/>
      <c r="J210" s="446"/>
      <c r="K210" s="446"/>
    </row>
    <row r="211" spans="1:11" ht="16.5">
      <c r="A211" s="425"/>
      <c r="B211" s="444"/>
      <c r="C211" s="445"/>
      <c r="D211" s="425"/>
      <c r="E211" s="425"/>
      <c r="F211" s="446"/>
      <c r="G211" s="446"/>
      <c r="H211" s="446"/>
      <c r="I211" s="425"/>
      <c r="J211" s="446"/>
      <c r="K211" s="446"/>
    </row>
    <row r="212" spans="1:11" ht="16.5">
      <c r="A212" s="425"/>
      <c r="B212" s="444"/>
      <c r="C212" s="445"/>
      <c r="D212" s="425"/>
      <c r="E212" s="425"/>
      <c r="F212" s="446"/>
      <c r="G212" s="446"/>
      <c r="H212" s="446"/>
      <c r="I212" s="425"/>
      <c r="J212" s="446"/>
      <c r="K212" s="446"/>
    </row>
    <row r="213" spans="1:11" ht="16.5">
      <c r="A213" s="425"/>
      <c r="B213" s="444"/>
      <c r="C213" s="445"/>
      <c r="D213" s="425"/>
      <c r="E213" s="425"/>
      <c r="F213" s="446"/>
      <c r="G213" s="446"/>
      <c r="H213" s="446"/>
      <c r="I213" s="425"/>
      <c r="J213" s="446"/>
      <c r="K213" s="446"/>
    </row>
    <row r="214" spans="1:11" ht="16.5">
      <c r="A214" s="425"/>
      <c r="B214" s="444"/>
      <c r="C214" s="445"/>
      <c r="D214" s="425"/>
      <c r="E214" s="425"/>
      <c r="F214" s="446"/>
      <c r="G214" s="446"/>
      <c r="H214" s="446"/>
      <c r="I214" s="425"/>
      <c r="J214" s="446"/>
      <c r="K214" s="446"/>
    </row>
    <row r="215" spans="1:11" ht="16.5">
      <c r="A215" s="425"/>
      <c r="B215" s="444"/>
      <c r="C215" s="445"/>
      <c r="D215" s="425"/>
      <c r="E215" s="425"/>
      <c r="F215" s="446"/>
      <c r="G215" s="446"/>
      <c r="H215" s="446"/>
      <c r="I215" s="425"/>
      <c r="J215" s="446"/>
      <c r="K215" s="446"/>
    </row>
    <row r="216" spans="1:11" ht="16.5">
      <c r="A216" s="425"/>
      <c r="B216" s="444"/>
      <c r="C216" s="445"/>
      <c r="D216" s="425"/>
      <c r="E216" s="425"/>
      <c r="F216" s="446"/>
      <c r="G216" s="446"/>
      <c r="H216" s="446"/>
      <c r="I216" s="425"/>
      <c r="J216" s="446"/>
      <c r="K216" s="446"/>
    </row>
    <row r="217" spans="1:11" ht="16.5">
      <c r="A217" s="425"/>
      <c r="B217" s="444"/>
      <c r="C217" s="445"/>
      <c r="D217" s="425"/>
      <c r="E217" s="425"/>
      <c r="F217" s="446"/>
      <c r="G217" s="446"/>
      <c r="H217" s="446"/>
      <c r="I217" s="425"/>
      <c r="J217" s="446"/>
      <c r="K217" s="446"/>
    </row>
    <row r="218" spans="1:11" ht="16.5">
      <c r="A218" s="425"/>
      <c r="B218" s="444"/>
      <c r="C218" s="445"/>
      <c r="D218" s="425"/>
      <c r="E218" s="425"/>
      <c r="F218" s="446"/>
      <c r="G218" s="446"/>
      <c r="H218" s="446"/>
      <c r="I218" s="425"/>
      <c r="J218" s="446"/>
      <c r="K218" s="446"/>
    </row>
    <row r="219" spans="1:11" ht="16.5">
      <c r="A219" s="425"/>
      <c r="B219" s="444"/>
      <c r="C219" s="445"/>
      <c r="D219" s="425"/>
      <c r="E219" s="425"/>
      <c r="F219" s="446"/>
      <c r="G219" s="446"/>
      <c r="H219" s="446"/>
      <c r="I219" s="425"/>
      <c r="J219" s="446"/>
      <c r="K219" s="446"/>
    </row>
    <row r="220" spans="1:11" ht="16.5">
      <c r="A220" s="425"/>
      <c r="B220" s="444"/>
      <c r="C220" s="445"/>
      <c r="D220" s="425"/>
      <c r="E220" s="425"/>
      <c r="F220" s="446"/>
      <c r="G220" s="446"/>
      <c r="H220" s="446"/>
      <c r="I220" s="425"/>
      <c r="J220" s="446"/>
      <c r="K220" s="446"/>
    </row>
    <row r="221" spans="1:11" ht="16.5">
      <c r="A221" s="425"/>
      <c r="B221" s="444"/>
      <c r="C221" s="445"/>
      <c r="D221" s="425"/>
      <c r="E221" s="425"/>
      <c r="F221" s="446"/>
      <c r="G221" s="446"/>
      <c r="H221" s="446"/>
      <c r="I221" s="425"/>
      <c r="J221" s="446"/>
      <c r="K221" s="446"/>
    </row>
    <row r="222" spans="1:11" ht="16.5">
      <c r="A222" s="425"/>
      <c r="B222" s="444"/>
      <c r="C222" s="445"/>
      <c r="D222" s="425"/>
      <c r="E222" s="425"/>
      <c r="F222" s="446"/>
      <c r="G222" s="446"/>
      <c r="H222" s="446"/>
      <c r="I222" s="425"/>
      <c r="J222" s="446"/>
      <c r="K222" s="446"/>
    </row>
    <row r="223" spans="1:11" ht="16.5">
      <c r="A223" s="425"/>
      <c r="B223" s="444"/>
      <c r="C223" s="445"/>
      <c r="D223" s="425"/>
      <c r="E223" s="425"/>
      <c r="F223" s="446"/>
      <c r="G223" s="446"/>
      <c r="H223" s="446"/>
      <c r="I223" s="425"/>
      <c r="J223" s="446"/>
      <c r="K223" s="446"/>
    </row>
    <row r="224" spans="1:11" ht="16.5">
      <c r="A224" s="425"/>
      <c r="B224" s="444"/>
      <c r="C224" s="445"/>
      <c r="D224" s="425"/>
      <c r="E224" s="425"/>
      <c r="F224" s="446"/>
      <c r="G224" s="446"/>
      <c r="H224" s="446"/>
      <c r="I224" s="425"/>
      <c r="J224" s="446"/>
      <c r="K224" s="446"/>
    </row>
    <row r="225" spans="1:11" ht="16.5">
      <c r="A225" s="425"/>
      <c r="B225" s="444"/>
      <c r="C225" s="445"/>
      <c r="D225" s="425"/>
      <c r="E225" s="425"/>
      <c r="F225" s="446"/>
      <c r="G225" s="446"/>
      <c r="H225" s="446"/>
      <c r="I225" s="425"/>
      <c r="J225" s="446"/>
      <c r="K225" s="446"/>
    </row>
    <row r="226" spans="1:11" ht="16.5">
      <c r="A226" s="425"/>
      <c r="B226" s="444"/>
      <c r="C226" s="445"/>
      <c r="D226" s="425"/>
      <c r="E226" s="425"/>
      <c r="F226" s="446"/>
      <c r="G226" s="446"/>
      <c r="H226" s="446"/>
      <c r="I226" s="425"/>
      <c r="J226" s="446"/>
      <c r="K226" s="446"/>
    </row>
    <row r="227" spans="1:11" ht="16.5">
      <c r="A227" s="425"/>
      <c r="B227" s="444"/>
      <c r="C227" s="445"/>
      <c r="D227" s="425"/>
      <c r="E227" s="425"/>
      <c r="F227" s="446"/>
      <c r="G227" s="446"/>
      <c r="H227" s="446"/>
      <c r="I227" s="425"/>
      <c r="J227" s="446"/>
      <c r="K227" s="446"/>
    </row>
    <row r="228" spans="1:11" ht="16.5">
      <c r="A228" s="425"/>
      <c r="B228" s="444"/>
      <c r="C228" s="445"/>
      <c r="D228" s="425"/>
      <c r="E228" s="425"/>
      <c r="F228" s="446"/>
      <c r="G228" s="446"/>
      <c r="H228" s="446"/>
      <c r="I228" s="425"/>
      <c r="J228" s="446"/>
      <c r="K228" s="446"/>
    </row>
    <row r="229" spans="1:11" ht="16.5">
      <c r="A229" s="425"/>
      <c r="B229" s="444"/>
      <c r="C229" s="445"/>
      <c r="D229" s="425"/>
      <c r="E229" s="425"/>
      <c r="F229" s="446"/>
      <c r="G229" s="446"/>
      <c r="H229" s="446"/>
      <c r="I229" s="425"/>
      <c r="J229" s="446"/>
      <c r="K229" s="446"/>
    </row>
    <row r="230" spans="1:11" ht="16.5">
      <c r="A230" s="425"/>
      <c r="B230" s="444"/>
      <c r="C230" s="445"/>
      <c r="D230" s="425"/>
      <c r="E230" s="425"/>
      <c r="F230" s="446"/>
      <c r="G230" s="446"/>
      <c r="H230" s="446"/>
      <c r="I230" s="425"/>
      <c r="J230" s="446"/>
      <c r="K230" s="446"/>
    </row>
    <row r="231" spans="1:11" ht="16.5">
      <c r="A231" s="425"/>
      <c r="B231" s="444"/>
      <c r="C231" s="445"/>
      <c r="D231" s="425"/>
      <c r="E231" s="425"/>
      <c r="F231" s="446"/>
      <c r="G231" s="446"/>
      <c r="H231" s="446"/>
      <c r="I231" s="425"/>
      <c r="J231" s="446"/>
      <c r="K231" s="446"/>
    </row>
    <row r="232" spans="1:11" ht="16.5">
      <c r="A232" s="425"/>
      <c r="B232" s="444"/>
      <c r="C232" s="445"/>
      <c r="D232" s="425"/>
      <c r="E232" s="425"/>
      <c r="F232" s="446"/>
      <c r="G232" s="446"/>
      <c r="H232" s="446"/>
      <c r="I232" s="425"/>
      <c r="J232" s="446"/>
      <c r="K232" s="446"/>
    </row>
    <row r="233" spans="1:11" ht="16.5">
      <c r="A233" s="425"/>
      <c r="B233" s="444"/>
      <c r="C233" s="445"/>
      <c r="D233" s="425"/>
      <c r="E233" s="425"/>
      <c r="F233" s="446"/>
      <c r="G233" s="446"/>
      <c r="H233" s="446"/>
      <c r="I233" s="425"/>
      <c r="J233" s="446"/>
      <c r="K233" s="446"/>
    </row>
    <row r="234" spans="1:11" ht="16.5">
      <c r="A234" s="425"/>
      <c r="B234" s="444"/>
      <c r="C234" s="445"/>
      <c r="D234" s="425"/>
      <c r="E234" s="425"/>
      <c r="F234" s="446"/>
      <c r="G234" s="446"/>
      <c r="H234" s="446"/>
      <c r="I234" s="425"/>
      <c r="J234" s="446"/>
      <c r="K234" s="446"/>
    </row>
    <row r="235" spans="1:11" ht="16.5">
      <c r="A235" s="425"/>
      <c r="B235" s="444"/>
      <c r="C235" s="445"/>
      <c r="D235" s="425"/>
      <c r="E235" s="425"/>
      <c r="F235" s="446"/>
      <c r="G235" s="446"/>
      <c r="H235" s="446"/>
      <c r="I235" s="425"/>
      <c r="J235" s="446"/>
      <c r="K235" s="446"/>
    </row>
    <row r="236" spans="1:11" ht="16.5">
      <c r="A236" s="425"/>
      <c r="B236" s="444"/>
      <c r="C236" s="445"/>
      <c r="D236" s="425"/>
      <c r="E236" s="425"/>
      <c r="F236" s="446"/>
      <c r="G236" s="446"/>
      <c r="H236" s="446"/>
      <c r="I236" s="425"/>
      <c r="J236" s="446"/>
      <c r="K236" s="446"/>
    </row>
    <row r="237" spans="1:11" ht="16.5">
      <c r="A237" s="425"/>
      <c r="B237" s="444"/>
      <c r="C237" s="445"/>
      <c r="D237" s="425"/>
      <c r="E237" s="425"/>
      <c r="F237" s="446"/>
      <c r="G237" s="446"/>
      <c r="H237" s="446"/>
      <c r="I237" s="425"/>
      <c r="J237" s="446"/>
      <c r="K237" s="446"/>
    </row>
    <row r="238" spans="1:11" ht="16.5">
      <c r="A238" s="425"/>
      <c r="B238" s="444"/>
      <c r="C238" s="445"/>
      <c r="D238" s="425"/>
      <c r="E238" s="425"/>
      <c r="F238" s="446"/>
      <c r="G238" s="446"/>
      <c r="H238" s="446"/>
      <c r="I238" s="425"/>
      <c r="J238" s="446"/>
      <c r="K238" s="446"/>
    </row>
    <row r="239" spans="1:11" ht="16.5">
      <c r="A239" s="425"/>
      <c r="B239" s="444"/>
      <c r="C239" s="445"/>
      <c r="D239" s="425"/>
      <c r="E239" s="425"/>
      <c r="F239" s="446"/>
      <c r="G239" s="446"/>
      <c r="H239" s="446"/>
      <c r="I239" s="425"/>
      <c r="J239" s="446"/>
      <c r="K239" s="446"/>
    </row>
    <row r="240" spans="1:11" ht="16.5">
      <c r="A240" s="425"/>
      <c r="B240" s="444"/>
      <c r="C240" s="445"/>
      <c r="D240" s="425"/>
      <c r="E240" s="425"/>
      <c r="F240" s="446"/>
      <c r="G240" s="446"/>
      <c r="H240" s="446"/>
      <c r="I240" s="425"/>
      <c r="J240" s="446"/>
      <c r="K240" s="446"/>
    </row>
    <row r="241" spans="1:11" ht="16.5">
      <c r="A241" s="425"/>
      <c r="B241" s="444"/>
      <c r="C241" s="445"/>
      <c r="D241" s="425"/>
      <c r="E241" s="425"/>
      <c r="F241" s="446"/>
      <c r="G241" s="446"/>
      <c r="H241" s="446"/>
      <c r="I241" s="425"/>
      <c r="J241" s="446"/>
      <c r="K241" s="446"/>
    </row>
    <row r="242" spans="1:11" ht="16.5">
      <c r="A242" s="425"/>
      <c r="B242" s="444"/>
      <c r="C242" s="445"/>
      <c r="D242" s="425"/>
      <c r="E242" s="425"/>
      <c r="F242" s="446"/>
      <c r="G242" s="446"/>
      <c r="H242" s="446"/>
      <c r="I242" s="425"/>
      <c r="J242" s="446"/>
      <c r="K242" s="446"/>
    </row>
    <row r="243" spans="1:11" ht="16.5">
      <c r="A243" s="425"/>
      <c r="B243" s="444"/>
      <c r="C243" s="445"/>
      <c r="D243" s="425"/>
      <c r="E243" s="425"/>
      <c r="F243" s="446"/>
      <c r="G243" s="446"/>
      <c r="H243" s="446"/>
      <c r="I243" s="425"/>
      <c r="J243" s="446"/>
      <c r="K243" s="446"/>
    </row>
    <row r="244" spans="1:11" ht="16.5">
      <c r="A244" s="425"/>
      <c r="B244" s="444"/>
      <c r="C244" s="445"/>
      <c r="D244" s="425"/>
      <c r="E244" s="425"/>
      <c r="F244" s="446"/>
      <c r="G244" s="446"/>
      <c r="H244" s="446"/>
      <c r="I244" s="425"/>
      <c r="J244" s="446"/>
      <c r="K244" s="446"/>
    </row>
    <row r="245" spans="1:11" ht="16.5">
      <c r="A245" s="425"/>
      <c r="B245" s="444"/>
      <c r="C245" s="445"/>
      <c r="D245" s="425"/>
      <c r="E245" s="425"/>
      <c r="F245" s="446"/>
      <c r="G245" s="446"/>
      <c r="H245" s="446"/>
      <c r="I245" s="425"/>
      <c r="J245" s="446"/>
      <c r="K245" s="446"/>
    </row>
    <row r="246" spans="1:11" ht="16.5">
      <c r="A246" s="425"/>
      <c r="B246" s="444"/>
      <c r="C246" s="445"/>
      <c r="D246" s="425"/>
      <c r="E246" s="425"/>
      <c r="F246" s="446"/>
      <c r="G246" s="446"/>
      <c r="H246" s="446"/>
      <c r="I246" s="425"/>
      <c r="J246" s="446"/>
      <c r="K246" s="446"/>
    </row>
    <row r="247" spans="1:11" ht="16.5">
      <c r="A247" s="425"/>
      <c r="B247" s="444"/>
      <c r="C247" s="445"/>
      <c r="D247" s="425"/>
      <c r="E247" s="425"/>
      <c r="F247" s="446"/>
      <c r="G247" s="446"/>
      <c r="H247" s="446"/>
      <c r="I247" s="425"/>
      <c r="J247" s="446"/>
      <c r="K247" s="446"/>
    </row>
    <row r="248" spans="1:11" ht="16.5">
      <c r="A248" s="425"/>
      <c r="B248" s="444"/>
      <c r="C248" s="445"/>
      <c r="D248" s="425"/>
      <c r="E248" s="425"/>
      <c r="F248" s="446"/>
      <c r="G248" s="446"/>
      <c r="H248" s="446"/>
      <c r="I248" s="425"/>
      <c r="J248" s="446"/>
      <c r="K248" s="446"/>
    </row>
    <row r="249" spans="1:11" ht="16.5">
      <c r="A249" s="425"/>
      <c r="B249" s="444"/>
      <c r="C249" s="445"/>
      <c r="D249" s="425"/>
      <c r="E249" s="425"/>
      <c r="F249" s="446"/>
      <c r="G249" s="446"/>
      <c r="H249" s="446"/>
      <c r="I249" s="425"/>
      <c r="J249" s="446"/>
      <c r="K249" s="446"/>
    </row>
  </sheetData>
  <sheetProtection/>
  <mergeCells count="5">
    <mergeCell ref="B18:D18"/>
    <mergeCell ref="A3:K3"/>
    <mergeCell ref="A4:K4"/>
    <mergeCell ref="J1:K1"/>
    <mergeCell ref="B2:K2"/>
  </mergeCells>
  <printOptions horizontalCentered="1"/>
  <pageMargins left="0.7086614173228347" right="0.4724409448818898" top="0.7480314960629921" bottom="0.7874015748031497" header="0.5118110236220472" footer="0.3937007874015748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Admin</cp:lastModifiedBy>
  <cp:lastPrinted>2014-08-18T02:56:27Z</cp:lastPrinted>
  <dcterms:created xsi:type="dcterms:W3CDTF">2008-09-24T14:33:07Z</dcterms:created>
  <dcterms:modified xsi:type="dcterms:W3CDTF">2014-09-10T07:03:24Z</dcterms:modified>
  <cp:category/>
  <cp:version/>
  <cp:contentType/>
  <cp:contentStatus/>
</cp:coreProperties>
</file>